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교정\Support information\"/>
    </mc:Choice>
  </mc:AlternateContent>
  <xr:revisionPtr revIDLastSave="0" documentId="13_ncr:1_{224E43B3-B3C0-4601-954E-DF0590B4B7BA}" xr6:coauthVersionLast="47" xr6:coauthVersionMax="47" xr10:uidLastSave="{00000000-0000-0000-0000-000000000000}"/>
  <bookViews>
    <workbookView xWindow="-120" yWindow="-120" windowWidth="29040" windowHeight="15840" xr2:uid="{BFED0132-D394-4DEE-B249-639C4DEE6B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2" i="1" l="1"/>
  <c r="K97" i="1"/>
  <c r="K82" i="1"/>
  <c r="K67" i="1"/>
  <c r="K52" i="1"/>
  <c r="K36" i="1"/>
  <c r="K20" i="1"/>
  <c r="K4" i="1"/>
  <c r="I114" i="1" l="1"/>
  <c r="H114" i="1"/>
  <c r="I113" i="1"/>
  <c r="H113" i="1"/>
  <c r="C116" i="1"/>
  <c r="D116" i="1"/>
  <c r="E116" i="1"/>
  <c r="F116" i="1"/>
  <c r="G116" i="1"/>
  <c r="G115" i="1"/>
  <c r="F115" i="1"/>
  <c r="E115" i="1"/>
  <c r="D115" i="1"/>
  <c r="C115" i="1"/>
  <c r="D101" i="1"/>
  <c r="E101" i="1"/>
  <c r="F101" i="1"/>
  <c r="G101" i="1"/>
  <c r="G100" i="1"/>
  <c r="F100" i="1"/>
  <c r="E100" i="1"/>
  <c r="D100" i="1"/>
  <c r="C99" i="1"/>
  <c r="I99" i="1" s="1"/>
  <c r="C98" i="1"/>
  <c r="C100" i="1" s="1"/>
  <c r="C86" i="1"/>
  <c r="D86" i="1"/>
  <c r="E86" i="1"/>
  <c r="F86" i="1"/>
  <c r="G86" i="1"/>
  <c r="G85" i="1"/>
  <c r="F85" i="1"/>
  <c r="E85" i="1"/>
  <c r="D85" i="1"/>
  <c r="C85" i="1"/>
  <c r="I84" i="1"/>
  <c r="H84" i="1"/>
  <c r="I83" i="1"/>
  <c r="H83" i="1"/>
  <c r="I69" i="1"/>
  <c r="H69" i="1"/>
  <c r="I68" i="1"/>
  <c r="H68" i="1"/>
  <c r="C71" i="1"/>
  <c r="D71" i="1"/>
  <c r="E71" i="1"/>
  <c r="F71" i="1"/>
  <c r="G71" i="1"/>
  <c r="G70" i="1"/>
  <c r="F70" i="1"/>
  <c r="E70" i="1"/>
  <c r="D70" i="1"/>
  <c r="C70" i="1"/>
  <c r="C56" i="1"/>
  <c r="D56" i="1"/>
  <c r="E56" i="1"/>
  <c r="F56" i="1"/>
  <c r="G56" i="1"/>
  <c r="G55" i="1"/>
  <c r="F55" i="1"/>
  <c r="E55" i="1"/>
  <c r="D55" i="1"/>
  <c r="C55" i="1"/>
  <c r="I54" i="1"/>
  <c r="H54" i="1"/>
  <c r="I53" i="1"/>
  <c r="H53" i="1"/>
  <c r="I38" i="1"/>
  <c r="H38" i="1"/>
  <c r="I37" i="1"/>
  <c r="H37" i="1"/>
  <c r="C40" i="1"/>
  <c r="D40" i="1"/>
  <c r="E40" i="1"/>
  <c r="F40" i="1"/>
  <c r="G40" i="1"/>
  <c r="G39" i="1"/>
  <c r="F39" i="1"/>
  <c r="E39" i="1"/>
  <c r="D39" i="1"/>
  <c r="C39" i="1"/>
  <c r="I22" i="1"/>
  <c r="H22" i="1"/>
  <c r="I21" i="1"/>
  <c r="H21" i="1"/>
  <c r="C24" i="1"/>
  <c r="D24" i="1"/>
  <c r="E24" i="1"/>
  <c r="F24" i="1"/>
  <c r="G24" i="1"/>
  <c r="G23" i="1"/>
  <c r="F23" i="1"/>
  <c r="E23" i="1"/>
  <c r="D23" i="1"/>
  <c r="C23" i="1"/>
  <c r="I6" i="1"/>
  <c r="H6" i="1"/>
  <c r="I5" i="1"/>
  <c r="H5" i="1"/>
  <c r="C8" i="1"/>
  <c r="D8" i="1"/>
  <c r="E8" i="1"/>
  <c r="F8" i="1"/>
  <c r="G8" i="1"/>
  <c r="G7" i="1"/>
  <c r="F7" i="1"/>
  <c r="E7" i="1"/>
  <c r="D7" i="1"/>
  <c r="C7" i="1"/>
  <c r="H23" i="1" l="1"/>
  <c r="H55" i="1"/>
  <c r="I115" i="1"/>
  <c r="I56" i="1"/>
  <c r="I116" i="1"/>
  <c r="H7" i="1"/>
  <c r="H39" i="1"/>
  <c r="H70" i="1"/>
  <c r="H85" i="1"/>
  <c r="I24" i="1"/>
  <c r="I7" i="1"/>
  <c r="H8" i="1"/>
  <c r="I23" i="1"/>
  <c r="I39" i="1"/>
  <c r="H40" i="1"/>
  <c r="I55" i="1"/>
  <c r="I70" i="1"/>
  <c r="H71" i="1"/>
  <c r="I100" i="1"/>
  <c r="H100" i="1"/>
  <c r="H116" i="1"/>
  <c r="I40" i="1"/>
  <c r="I71" i="1"/>
  <c r="H98" i="1"/>
  <c r="H24" i="1"/>
  <c r="H56" i="1"/>
  <c r="I98" i="1"/>
  <c r="H99" i="1"/>
  <c r="H115" i="1"/>
  <c r="I8" i="1"/>
  <c r="I86" i="1"/>
  <c r="C101" i="1"/>
  <c r="I85" i="1"/>
  <c r="H86" i="1"/>
  <c r="I101" i="1" l="1"/>
  <c r="H101" i="1"/>
</calcChain>
</file>

<file path=xl/sharedStrings.xml><?xml version="1.0" encoding="utf-8"?>
<sst xmlns="http://schemas.openxmlformats.org/spreadsheetml/2006/main" count="376" uniqueCount="47">
  <si>
    <t>Material</t>
    <phoneticPr fontId="1" type="noConversion"/>
  </si>
  <si>
    <t>Measured value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</si>
  <si>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</si>
  <si>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</si>
  <si>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</si>
  <si>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4th</t>
    <phoneticPr fontId="1" type="noConversion"/>
  </si>
  <si>
    <t>5th</t>
    <phoneticPr fontId="1" type="noConversion"/>
  </si>
  <si>
    <t>ADMSC-CM</t>
    <phoneticPr fontId="1" type="noConversion"/>
  </si>
  <si>
    <t>UCMSC-CM</t>
    <phoneticPr fontId="1" type="noConversion"/>
  </si>
  <si>
    <t>Average</t>
    <phoneticPr fontId="1" type="noConversion"/>
  </si>
  <si>
    <t>STDEV</t>
    <phoneticPr fontId="1" type="noConversion"/>
  </si>
  <si>
    <t>Absolute value</t>
    <phoneticPr fontId="1" type="noConversion"/>
  </si>
  <si>
    <t>Relative value</t>
    <phoneticPr fontId="1" type="noConversion"/>
  </si>
  <si>
    <t>Effective factor: bFGF</t>
    <phoneticPr fontId="1" type="noConversion"/>
  </si>
  <si>
    <t>Category</t>
    <phoneticPr fontId="1" type="noConversion"/>
  </si>
  <si>
    <t>Effective factor: VEGF</t>
    <phoneticPr fontId="1" type="noConversion"/>
  </si>
  <si>
    <t>Effective factor: HGF</t>
    <phoneticPr fontId="1" type="noConversion"/>
  </si>
  <si>
    <t>Effective factor: KGF</t>
    <phoneticPr fontId="1" type="noConversion"/>
  </si>
  <si>
    <t>Effective factor: PDGF-AA</t>
    <phoneticPr fontId="1" type="noConversion"/>
  </si>
  <si>
    <r>
      <t>Effective factor: TGF-</t>
    </r>
    <r>
      <rPr>
        <b/>
        <sz val="11"/>
        <color theme="1"/>
        <rFont val="Calibri"/>
        <family val="3"/>
        <charset val="161"/>
      </rPr>
      <t>β</t>
    </r>
    <r>
      <rPr>
        <b/>
        <sz val="11"/>
        <color theme="1"/>
        <rFont val="맑은 고딕"/>
        <family val="3"/>
        <charset val="129"/>
        <scheme val="minor"/>
      </rPr>
      <t>1</t>
    </r>
    <phoneticPr fontId="1" type="noConversion"/>
  </si>
  <si>
    <t>Effective factor: Fibronectin</t>
    <phoneticPr fontId="1" type="noConversion"/>
  </si>
  <si>
    <t>Effective factor: Collagen type 1</t>
    <phoneticPr fontId="1" type="noConversion"/>
  </si>
  <si>
    <t>P value</t>
    <phoneticPr fontId="1" type="noConversion"/>
  </si>
  <si>
    <t>P value summary</t>
    <phoneticPr fontId="1" type="noConversion"/>
  </si>
  <si>
    <t>Significant?</t>
    <phoneticPr fontId="1" type="noConversion"/>
  </si>
  <si>
    <t>F-Test Two-Sample for Variances</t>
  </si>
  <si>
    <t>Variable 1</t>
  </si>
  <si>
    <t>Variable 2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</si>
  <si>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</si>
  <si>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</si>
  <si>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</si>
  <si>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</si>
  <si>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</si>
  <si>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</si>
  <si>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</si>
  <si>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t-Test: Two-Sample Assuming Unequal Variances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</si>
  <si>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</si>
  <si>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</si>
  <si>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</si>
  <si>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</si>
  <si>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</si>
  <si>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</si>
  <si>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**</t>
    <phoneticPr fontId="1" type="noConversion"/>
  </si>
  <si>
    <t>Yes</t>
    <phoneticPr fontId="1" type="noConversion"/>
  </si>
  <si>
    <t>Measured values</t>
    <phoneticPr fontId="1" type="noConversion"/>
  </si>
  <si>
    <t>*</t>
    <phoneticPr fontId="1" type="noConversion"/>
  </si>
  <si>
    <r>
      <t xml:space="preserve">Statistical analysis </t>
    </r>
    <r>
      <rPr>
        <sz val="11"/>
        <color theme="1"/>
        <rFont val="맑은 고딕"/>
        <family val="3"/>
        <charset val="129"/>
        <scheme val="minor"/>
      </rPr>
      <t>(ADMSC-CM and UCMSC-CM)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</si>
</sst>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0" xfId="0" applyFill="1">
      <alignment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7B44F-A90C-4E15-899F-5EE77086DE77}">
  <sheetPr>
    <outlinePr showOutlineSymbols="0"/>
  </sheetPr>
  <dimension ref="A1:W123"/>
  <sheetViews>
    <sheetView tabSelected="1" showOutlineSymbols="0" workbookViewId="0">
      <selection activeCell="O3" sqref="O3:Q3"/>
    </sheetView>
  </sheetViews>
  <sheetFormatPr defaultRowHeight="16.5" outlineLevelRow="1" outlineLevelCol="2" x14ac:dyDescent="0.3"/>
  <cols>
    <col min="1" max="1" width="15.75" style="1" customWidth="1"/>
    <col min="2" max="2" width="13.875" style="1" customWidth="1"/>
    <col min="3" max="7" width="9" style="1" outlineLevel="2"/>
    <col min="8" max="8" width="9" style="1" outlineLevel="1"/>
    <col min="9" max="9" width="9" style="1"/>
    <col min="10" max="10" width="5.625" style="1" customWidth="1"/>
    <col min="11" max="11" width="14.25" style="1" customWidth="1"/>
    <col min="12" max="12" width="18.375" style="1" customWidth="1"/>
    <col min="13" max="13" width="15.5" style="1" customWidth="1"/>
    <col min="14" max="14" width="9" style="1"/>
    <col min="15" max="15" width="16.75" style="1" bestFit="1" customWidth="1"/>
    <col min="16" max="17" width="12.75" style="1" bestFit="1" customWidth="1"/>
    <col min="18" max="18" width="9" style="1"/>
    <col min="19" max="19" width="29.875" style="1" bestFit="1" customWidth="1"/>
    <col min="20" max="20" width="13.625" style="1" bestFit="1" customWidth="1"/>
    <col min="21" max="21" width="12.75" style="1" bestFit="1" customWidth="1"/>
    <col min="22" max="16384" width="9" style="1"/>
  </cols>
  <sheetData>
    <row r="1" spans="1:23" x14ac:dyDescent="0.3">
      <c r="A1" s="28" t="s">
        <v>13</v>
      </c>
      <c r="B1" s="28"/>
    </row>
    <row r="2" spans="1:23" ht="17.25" thickBot="1" x14ac:dyDescent="0.35">
      <c r="A2" s="27" t="s">
        <v>44</v>
      </c>
      <c r="B2" s="27"/>
      <c r="K2" s="27" t="s">
        <v>46</v>
      </c>
      <c r="L2" s="27"/>
      <c r="M2" s="27"/>
    </row>
    <row r="3" spans="1:23" ht="17.25" thickBot="1" x14ac:dyDescent="0.35">
      <c r="A3" s="30" t="s">
        <v>14</v>
      </c>
      <c r="B3" s="30" t="s">
        <v>0</v>
      </c>
      <c r="C3" s="29" t="s">
        <v>1</v>
      </c>
      <c r="D3" s="29"/>
      <c r="E3" s="29"/>
      <c r="F3" s="29"/>
      <c r="G3" s="29"/>
      <c r="H3" s="30" t="s">
        <v>9</v>
      </c>
      <c r="I3" s="30" t="s">
        <v>10</v>
      </c>
      <c r="J3" s="7"/>
      <c r="K3" s="20" t="s">
        <v>22</v>
      </c>
      <c r="L3" s="20" t="s">
        <v>23</v>
      </c>
      <c r="M3" s="20" t="s">
        <v>24</v>
      </c>
      <c r="O3" s="26" t="s">
        <v>25</v>
      </c>
      <c r="P3" s="26"/>
      <c r="Q3" s="26"/>
      <c r="R3"/>
      <c r="S3" s="26" t="s">
        <v>35</v>
      </c>
      <c r="T3" s="26"/>
      <c r="U3" s="26"/>
      <c r="V3"/>
      <c r="W3"/>
    </row>
    <row r="4" spans="1:23" ht="17.25" thickBot="1" x14ac:dyDescent="0.35">
      <c r="A4" s="31"/>
      <c r="B4" s="31"/>
      <c r="C4" s="16" t="s">
        <v>2</v>
      </c>
      <c r="D4" s="16" t="s">
        <v>3</v>
      </c>
      <c r="E4" s="16" t="s">
        <v>4</v>
      </c>
      <c r="F4" s="16" t="s">
        <v>5</v>
      </c>
      <c r="G4" s="16" t="s">
        <v>6</v>
      </c>
      <c r="H4" s="31"/>
      <c r="I4" s="31"/>
      <c r="J4" s="3"/>
      <c r="K4" s="19">
        <f>T14</f>
        <v>1.461565795122118E-6</v>
      </c>
      <c r="L4" s="14" t="s">
        <v>42</v>
      </c>
      <c r="M4" s="14" t="s">
        <v>43</v>
      </c>
      <c r="O4"/>
      <c r="P4"/>
      <c r="Q4"/>
      <c r="S4"/>
      <c r="T4"/>
      <c r="U4"/>
    </row>
    <row r="5" spans="1:23" outlineLevel="1" x14ac:dyDescent="0.3">
      <c r="A5" s="32" t="s">
        <v>11</v>
      </c>
      <c r="B5" s="1" t="s">
        <v>7</v>
      </c>
      <c r="C5" s="5">
        <v>8.8000000000000007</v>
      </c>
      <c r="D5" s="5">
        <v>8</v>
      </c>
      <c r="E5" s="5">
        <v>8.57</v>
      </c>
      <c r="F5" s="5">
        <v>8.7100000000000009</v>
      </c>
      <c r="G5" s="5">
        <v>9.15</v>
      </c>
      <c r="H5" s="5">
        <f>AVERAGE(C5:G5)</f>
        <v>8.645999999999999</v>
      </c>
      <c r="I5" s="5">
        <f>STDEV(C5:G5)</f>
        <v>0.41979757026452663</v>
      </c>
      <c r="J5" s="6"/>
      <c r="K5" s="18"/>
      <c r="L5" s="18"/>
      <c r="M5" s="18"/>
      <c r="O5" s="10"/>
      <c r="P5" s="10" t="s">
        <v>26</v>
      </c>
      <c r="Q5" s="10" t="s">
        <v>27</v>
      </c>
      <c r="S5" s="10"/>
      <c r="T5" s="10" t="s">
        <v>26</v>
      </c>
      <c r="U5" s="10" t="s">
        <v>27</v>
      </c>
    </row>
    <row r="6" spans="1:23" outlineLevel="1" x14ac:dyDescent="0.3">
      <c r="A6" s="34"/>
      <c r="B6" s="12" t="s">
        <v>8</v>
      </c>
      <c r="C6" s="13">
        <v>43.5</v>
      </c>
      <c r="D6" s="13">
        <v>42.85</v>
      </c>
      <c r="E6" s="13">
        <v>41.73</v>
      </c>
      <c r="F6" s="13">
        <v>43.12</v>
      </c>
      <c r="G6" s="13">
        <v>44.88</v>
      </c>
      <c r="H6" s="13">
        <f t="shared" ref="H6:H8" si="0">AVERAGE(C6:G6)</f>
        <v>43.215999999999994</v>
      </c>
      <c r="I6" s="13">
        <f t="shared" ref="I6:I7" si="1">STDEV(C6:G6)</f>
        <v>1.1402762823105654</v>
      </c>
      <c r="O6" t="s">
        <v>28</v>
      </c>
      <c r="P6">
        <v>1</v>
      </c>
      <c r="Q6">
        <v>5.0048585721976329</v>
      </c>
      <c r="S6" t="s">
        <v>28</v>
      </c>
      <c r="T6">
        <v>1</v>
      </c>
      <c r="U6">
        <v>5.0048585721976329</v>
      </c>
    </row>
    <row r="7" spans="1:23" outlineLevel="1" x14ac:dyDescent="0.3">
      <c r="A7" s="32" t="s">
        <v>12</v>
      </c>
      <c r="B7" s="1" t="s">
        <v>7</v>
      </c>
      <c r="C7" s="5">
        <f>C5/$C$5</f>
        <v>1</v>
      </c>
      <c r="D7" s="5">
        <f>D5/$D$5</f>
        <v>1</v>
      </c>
      <c r="E7" s="5">
        <f>E5/$E$5</f>
        <v>1</v>
      </c>
      <c r="F7" s="5">
        <f>F5/$F$5</f>
        <v>1</v>
      </c>
      <c r="G7" s="5">
        <f>G5/$G$5</f>
        <v>1</v>
      </c>
      <c r="H7" s="5">
        <f t="shared" si="0"/>
        <v>1</v>
      </c>
      <c r="I7" s="5">
        <f t="shared" si="1"/>
        <v>0</v>
      </c>
      <c r="O7" t="s">
        <v>29</v>
      </c>
      <c r="P7">
        <v>0</v>
      </c>
      <c r="Q7">
        <v>3.9645410886330106E-2</v>
      </c>
      <c r="S7" t="s">
        <v>29</v>
      </c>
      <c r="T7">
        <v>0</v>
      </c>
      <c r="U7">
        <v>3.9645410886330106E-2</v>
      </c>
    </row>
    <row r="8" spans="1:23" ht="17.25" thickBot="1" x14ac:dyDescent="0.35">
      <c r="A8" s="33"/>
      <c r="B8" s="14" t="s">
        <v>8</v>
      </c>
      <c r="C8" s="15">
        <f>C6/$C$5</f>
        <v>4.9431818181818175</v>
      </c>
      <c r="D8" s="15">
        <f>D6/$D$5</f>
        <v>5.3562500000000002</v>
      </c>
      <c r="E8" s="15">
        <f>E6/$E$5</f>
        <v>4.8693115519253203</v>
      </c>
      <c r="F8" s="15">
        <f>F6/$F$5</f>
        <v>4.9506314580941435</v>
      </c>
      <c r="G8" s="15">
        <f>G6/$G$5</f>
        <v>4.9049180327868855</v>
      </c>
      <c r="H8" s="15">
        <f t="shared" si="0"/>
        <v>5.0048585721976329</v>
      </c>
      <c r="I8" s="15">
        <f>STDEV(C8:G8)</f>
        <v>0.19911155387453061</v>
      </c>
      <c r="O8" t="s">
        <v>30</v>
      </c>
      <c r="P8">
        <v>5</v>
      </c>
      <c r="Q8">
        <v>5</v>
      </c>
      <c r="S8" t="s">
        <v>30</v>
      </c>
      <c r="T8">
        <v>5</v>
      </c>
      <c r="U8">
        <v>5</v>
      </c>
    </row>
    <row r="9" spans="1:23" x14ac:dyDescent="0.3">
      <c r="A9" s="2"/>
      <c r="C9" s="5"/>
      <c r="D9" s="5"/>
      <c r="E9" s="5"/>
      <c r="F9" s="5"/>
      <c r="G9" s="5"/>
      <c r="H9" s="5"/>
      <c r="I9" s="5"/>
      <c r="O9" t="s">
        <v>31</v>
      </c>
      <c r="P9">
        <v>4</v>
      </c>
      <c r="Q9">
        <v>4</v>
      </c>
      <c r="S9" t="s">
        <v>36</v>
      </c>
      <c r="T9">
        <v>0</v>
      </c>
      <c r="U9"/>
    </row>
    <row r="10" spans="1:23" x14ac:dyDescent="0.3">
      <c r="A10" s="2"/>
      <c r="C10" s="5"/>
      <c r="D10" s="5"/>
      <c r="E10" s="5"/>
      <c r="F10" s="5"/>
      <c r="G10" s="5"/>
      <c r="H10" s="5"/>
      <c r="I10" s="5"/>
      <c r="O10" t="s">
        <v>32</v>
      </c>
      <c r="P10">
        <v>0</v>
      </c>
      <c r="Q10"/>
      <c r="S10" t="s">
        <v>31</v>
      </c>
      <c r="T10">
        <v>4</v>
      </c>
      <c r="U10"/>
    </row>
    <row r="11" spans="1:23" x14ac:dyDescent="0.3">
      <c r="A11" s="2"/>
      <c r="C11" s="5"/>
      <c r="D11" s="5"/>
      <c r="E11" s="5"/>
      <c r="F11" s="5"/>
      <c r="G11" s="5"/>
      <c r="H11" s="5"/>
      <c r="I11" s="5"/>
      <c r="O11" s="11" t="s">
        <v>33</v>
      </c>
      <c r="P11" s="11">
        <v>0</v>
      </c>
      <c r="Q11" s="11"/>
      <c r="S11" t="s">
        <v>37</v>
      </c>
      <c r="T11">
        <v>-44.975471455311435</v>
      </c>
      <c r="U11"/>
    </row>
    <row r="12" spans="1:23" ht="17.25" thickBot="1" x14ac:dyDescent="0.35">
      <c r="A12" s="2"/>
      <c r="C12" s="5"/>
      <c r="D12" s="5"/>
      <c r="E12" s="5"/>
      <c r="F12" s="5"/>
      <c r="G12" s="5"/>
      <c r="H12" s="5"/>
      <c r="I12" s="5"/>
      <c r="O12" s="8" t="s">
        <v>34</v>
      </c>
      <c r="P12" s="8">
        <v>0.15653781167539593</v>
      </c>
      <c r="Q12" s="8"/>
      <c r="S12" t="s">
        <v>38</v>
      </c>
      <c r="T12">
        <v>7.3078289756105902E-7</v>
      </c>
      <c r="U12"/>
    </row>
    <row r="13" spans="1:23" x14ac:dyDescent="0.3">
      <c r="A13" s="2"/>
      <c r="C13" s="5"/>
      <c r="D13" s="5"/>
      <c r="E13" s="5"/>
      <c r="F13" s="5"/>
      <c r="G13" s="5"/>
      <c r="H13" s="5"/>
      <c r="I13" s="5"/>
      <c r="S13" t="s">
        <v>39</v>
      </c>
      <c r="T13">
        <v>2.1318467863266499</v>
      </c>
      <c r="U13"/>
    </row>
    <row r="14" spans="1:23" x14ac:dyDescent="0.3">
      <c r="A14" s="2"/>
      <c r="C14" s="5"/>
      <c r="D14" s="5"/>
      <c r="E14" s="5"/>
      <c r="F14" s="5"/>
      <c r="G14" s="5"/>
      <c r="H14" s="5"/>
      <c r="I14" s="5"/>
      <c r="S14" s="11" t="s">
        <v>40</v>
      </c>
      <c r="T14" s="11">
        <v>1.461565795122118E-6</v>
      </c>
      <c r="U14" s="11"/>
    </row>
    <row r="15" spans="1:23" ht="17.25" thickBot="1" x14ac:dyDescent="0.35">
      <c r="A15" s="2"/>
      <c r="C15" s="5"/>
      <c r="D15" s="5"/>
      <c r="E15" s="5"/>
      <c r="F15" s="5"/>
      <c r="G15" s="5"/>
      <c r="H15" s="5"/>
      <c r="I15" s="5"/>
      <c r="S15" s="8" t="s">
        <v>41</v>
      </c>
      <c r="T15" s="8">
        <v>2.7764451051977934</v>
      </c>
      <c r="U15" s="8"/>
    </row>
    <row r="16" spans="1:23" x14ac:dyDescent="0.3">
      <c r="A16" s="7"/>
      <c r="B16" s="7"/>
    </row>
    <row r="17" spans="1:21" x14ac:dyDescent="0.3">
      <c r="A17" s="28" t="s">
        <v>15</v>
      </c>
      <c r="B17" s="28"/>
    </row>
    <row r="18" spans="1:21" ht="17.25" thickBot="1" x14ac:dyDescent="0.35">
      <c r="A18" s="26" t="s">
        <v>44</v>
      </c>
      <c r="B18" s="26"/>
      <c r="K18" s="27" t="s">
        <v>46</v>
      </c>
      <c r="L18" s="27"/>
      <c r="M18" s="27"/>
    </row>
    <row r="19" spans="1:21" ht="17.25" thickBot="1" x14ac:dyDescent="0.35">
      <c r="A19" s="30" t="s">
        <v>14</v>
      </c>
      <c r="B19" s="30" t="s">
        <v>0</v>
      </c>
      <c r="C19" s="29" t="s">
        <v>1</v>
      </c>
      <c r="D19" s="29"/>
      <c r="E19" s="29"/>
      <c r="F19" s="29"/>
      <c r="G19" s="29"/>
      <c r="H19" s="30" t="s">
        <v>9</v>
      </c>
      <c r="I19" s="30" t="s">
        <v>10</v>
      </c>
      <c r="K19" s="20" t="s">
        <v>22</v>
      </c>
      <c r="L19" s="20" t="s">
        <v>23</v>
      </c>
      <c r="M19" s="20" t="s">
        <v>24</v>
      </c>
      <c r="O19" s="26" t="s">
        <v>25</v>
      </c>
      <c r="P19" s="26"/>
      <c r="Q19" s="26"/>
      <c r="S19" s="26" t="s">
        <v>35</v>
      </c>
      <c r="T19" s="26"/>
      <c r="U19" s="26"/>
    </row>
    <row r="20" spans="1:21" ht="17.25" thickBot="1" x14ac:dyDescent="0.35">
      <c r="A20" s="31"/>
      <c r="B20" s="31"/>
      <c r="C20" s="17" t="s">
        <v>2</v>
      </c>
      <c r="D20" s="17" t="s">
        <v>3</v>
      </c>
      <c r="E20" s="17" t="s">
        <v>4</v>
      </c>
      <c r="F20" s="17" t="s">
        <v>5</v>
      </c>
      <c r="G20" s="17" t="s">
        <v>6</v>
      </c>
      <c r="H20" s="31"/>
      <c r="I20" s="31"/>
      <c r="K20" s="24">
        <f>T30</f>
        <v>5.7972530989862847E-8</v>
      </c>
      <c r="L20" s="24" t="s">
        <v>42</v>
      </c>
      <c r="M20" s="24" t="s">
        <v>43</v>
      </c>
      <c r="O20"/>
      <c r="P20"/>
      <c r="Q20"/>
      <c r="S20"/>
      <c r="T20"/>
      <c r="U20"/>
    </row>
    <row r="21" spans="1:21" outlineLevel="1" x14ac:dyDescent="0.3">
      <c r="A21" s="35" t="s">
        <v>11</v>
      </c>
      <c r="B21" s="18" t="s">
        <v>7</v>
      </c>
      <c r="C21" s="22">
        <v>372.01</v>
      </c>
      <c r="D21" s="22">
        <v>370.25</v>
      </c>
      <c r="E21" s="22">
        <v>376.88</v>
      </c>
      <c r="F21" s="22">
        <v>368.29</v>
      </c>
      <c r="G21" s="22">
        <v>377.73</v>
      </c>
      <c r="H21" s="22">
        <f>AVERAGE(C21:G21)</f>
        <v>373.03199999999998</v>
      </c>
      <c r="I21" s="22">
        <f>STDEV(C21:G21)</f>
        <v>4.1276167457747324</v>
      </c>
      <c r="O21" s="10"/>
      <c r="P21" s="10" t="s">
        <v>26</v>
      </c>
      <c r="Q21" s="10" t="s">
        <v>27</v>
      </c>
      <c r="S21" s="10"/>
      <c r="T21" s="10" t="s">
        <v>26</v>
      </c>
      <c r="U21" s="10" t="s">
        <v>27</v>
      </c>
    </row>
    <row r="22" spans="1:21" outlineLevel="1" x14ac:dyDescent="0.3">
      <c r="A22" s="34"/>
      <c r="B22" s="12" t="s">
        <v>8</v>
      </c>
      <c r="C22" s="23">
        <v>790.99</v>
      </c>
      <c r="D22" s="23">
        <v>792.55</v>
      </c>
      <c r="E22" s="23">
        <v>785.48</v>
      </c>
      <c r="F22" s="23">
        <v>788.24</v>
      </c>
      <c r="G22" s="23">
        <v>794.12</v>
      </c>
      <c r="H22" s="23">
        <f t="shared" ref="H22:H24" si="2">AVERAGE(C22:G22)</f>
        <v>790.27600000000007</v>
      </c>
      <c r="I22" s="23">
        <f t="shared" ref="I22:I24" si="3">STDEV(C22:G22)</f>
        <v>3.4497869499434177</v>
      </c>
      <c r="O22" t="s">
        <v>28</v>
      </c>
      <c r="P22">
        <v>1</v>
      </c>
      <c r="Q22">
        <v>2.1187247181056454</v>
      </c>
      <c r="S22" t="s">
        <v>28</v>
      </c>
      <c r="T22">
        <v>1</v>
      </c>
      <c r="U22">
        <v>2.1187247181056454</v>
      </c>
    </row>
    <row r="23" spans="1:21" outlineLevel="1" x14ac:dyDescent="0.3">
      <c r="A23" s="32" t="s">
        <v>12</v>
      </c>
      <c r="B23" s="1" t="s">
        <v>7</v>
      </c>
      <c r="C23" s="4">
        <f>C21/$C$21</f>
        <v>1</v>
      </c>
      <c r="D23" s="4">
        <f>D21/$D$21</f>
        <v>1</v>
      </c>
      <c r="E23" s="4">
        <f>E21/$E$21</f>
        <v>1</v>
      </c>
      <c r="F23" s="4">
        <f>F21/$F$21</f>
        <v>1</v>
      </c>
      <c r="G23" s="4">
        <f>G21/$G$21</f>
        <v>1</v>
      </c>
      <c r="H23" s="4">
        <f t="shared" si="2"/>
        <v>1</v>
      </c>
      <c r="I23" s="4">
        <f t="shared" si="3"/>
        <v>0</v>
      </c>
      <c r="O23" t="s">
        <v>29</v>
      </c>
      <c r="P23">
        <v>0</v>
      </c>
      <c r="Q23">
        <v>6.1531045629127938E-4</v>
      </c>
      <c r="S23" t="s">
        <v>29</v>
      </c>
      <c r="T23">
        <v>0</v>
      </c>
      <c r="U23">
        <v>6.1531045629127938E-4</v>
      </c>
    </row>
    <row r="24" spans="1:21" ht="17.25" thickBot="1" x14ac:dyDescent="0.35">
      <c r="A24" s="33"/>
      <c r="B24" s="14" t="s">
        <v>8</v>
      </c>
      <c r="C24" s="21">
        <f>C22/$C$21</f>
        <v>2.1262600467729365</v>
      </c>
      <c r="D24" s="21">
        <f>D22/$D$21</f>
        <v>2.1405806887238352</v>
      </c>
      <c r="E24" s="21">
        <f>E22/$E$21</f>
        <v>2.0841647208660583</v>
      </c>
      <c r="F24" s="21">
        <f>F22/$F$21</f>
        <v>2.140269896005865</v>
      </c>
      <c r="G24" s="21">
        <f>G22/$G$21</f>
        <v>2.1023482381595318</v>
      </c>
      <c r="H24" s="21">
        <f t="shared" si="2"/>
        <v>2.1187247181056454</v>
      </c>
      <c r="I24" s="21">
        <f t="shared" si="3"/>
        <v>2.4805452148495083E-2</v>
      </c>
      <c r="O24" t="s">
        <v>30</v>
      </c>
      <c r="P24">
        <v>5</v>
      </c>
      <c r="Q24">
        <v>5</v>
      </c>
      <c r="S24" t="s">
        <v>30</v>
      </c>
      <c r="T24">
        <v>5</v>
      </c>
      <c r="U24">
        <v>5</v>
      </c>
    </row>
    <row r="25" spans="1:21" x14ac:dyDescent="0.3">
      <c r="A25" s="2"/>
      <c r="C25" s="4"/>
      <c r="D25" s="4"/>
      <c r="E25" s="4"/>
      <c r="F25" s="4"/>
      <c r="G25" s="4"/>
      <c r="H25" s="4"/>
      <c r="I25" s="4"/>
      <c r="O25" t="s">
        <v>31</v>
      </c>
      <c r="P25">
        <v>4</v>
      </c>
      <c r="Q25">
        <v>4</v>
      </c>
      <c r="S25" t="s">
        <v>36</v>
      </c>
      <c r="T25">
        <v>0</v>
      </c>
      <c r="U25"/>
    </row>
    <row r="26" spans="1:21" x14ac:dyDescent="0.3">
      <c r="A26" s="2"/>
      <c r="C26" s="4"/>
      <c r="D26" s="4"/>
      <c r="E26" s="4"/>
      <c r="F26" s="4"/>
      <c r="G26" s="4"/>
      <c r="H26" s="4"/>
      <c r="I26" s="4"/>
      <c r="O26" t="s">
        <v>32</v>
      </c>
      <c r="P26">
        <v>0</v>
      </c>
      <c r="Q26"/>
      <c r="S26" t="s">
        <v>31</v>
      </c>
      <c r="T26">
        <v>4</v>
      </c>
      <c r="U26"/>
    </row>
    <row r="27" spans="1:21" x14ac:dyDescent="0.3">
      <c r="A27" s="2"/>
      <c r="C27" s="4"/>
      <c r="D27" s="4"/>
      <c r="E27" s="4"/>
      <c r="F27" s="4"/>
      <c r="G27" s="4"/>
      <c r="H27" s="4"/>
      <c r="I27" s="4"/>
      <c r="O27" s="11" t="s">
        <v>33</v>
      </c>
      <c r="P27" s="11">
        <v>0</v>
      </c>
      <c r="Q27" s="11"/>
      <c r="S27" t="s">
        <v>37</v>
      </c>
      <c r="T27">
        <v>-100.84655997473034</v>
      </c>
      <c r="U27"/>
    </row>
    <row r="28" spans="1:21" ht="17.25" thickBot="1" x14ac:dyDescent="0.35">
      <c r="A28" s="2"/>
      <c r="C28" s="4"/>
      <c r="D28" s="4"/>
      <c r="E28" s="4"/>
      <c r="F28" s="4"/>
      <c r="G28" s="4"/>
      <c r="H28" s="4"/>
      <c r="I28" s="4"/>
      <c r="O28" s="8" t="s">
        <v>34</v>
      </c>
      <c r="P28" s="8">
        <v>0.15653781167539593</v>
      </c>
      <c r="Q28" s="8"/>
      <c r="S28" t="s">
        <v>38</v>
      </c>
      <c r="T28">
        <v>2.8986265494931424E-8</v>
      </c>
      <c r="U28"/>
    </row>
    <row r="29" spans="1:21" x14ac:dyDescent="0.3">
      <c r="A29" s="2"/>
      <c r="C29" s="4"/>
      <c r="D29" s="4"/>
      <c r="E29" s="4"/>
      <c r="F29" s="4"/>
      <c r="G29" s="4"/>
      <c r="H29" s="4"/>
      <c r="I29" s="4"/>
      <c r="S29" t="s">
        <v>39</v>
      </c>
      <c r="T29">
        <v>2.1318467863266499</v>
      </c>
      <c r="U29"/>
    </row>
    <row r="30" spans="1:21" x14ac:dyDescent="0.3">
      <c r="A30" s="2"/>
      <c r="C30" s="4"/>
      <c r="D30" s="4"/>
      <c r="E30" s="4"/>
      <c r="F30" s="4"/>
      <c r="G30" s="4"/>
      <c r="H30" s="4"/>
      <c r="I30" s="4"/>
      <c r="S30" s="11" t="s">
        <v>40</v>
      </c>
      <c r="T30" s="11">
        <v>5.7972530989862847E-8</v>
      </c>
      <c r="U30" s="11"/>
    </row>
    <row r="31" spans="1:21" ht="17.25" thickBot="1" x14ac:dyDescent="0.35">
      <c r="A31" s="2"/>
      <c r="C31" s="4"/>
      <c r="D31" s="4"/>
      <c r="E31" s="4"/>
      <c r="F31" s="4"/>
      <c r="G31" s="4"/>
      <c r="H31" s="4"/>
      <c r="I31" s="4"/>
      <c r="S31" s="8" t="s">
        <v>41</v>
      </c>
      <c r="T31" s="8">
        <v>2.7764451051977934</v>
      </c>
      <c r="U31" s="8"/>
    </row>
    <row r="32" spans="1:21" x14ac:dyDescent="0.3">
      <c r="A32" s="2"/>
      <c r="C32" s="4"/>
      <c r="D32" s="4"/>
      <c r="E32" s="4"/>
      <c r="F32" s="4"/>
      <c r="G32" s="4"/>
      <c r="H32" s="4"/>
      <c r="I32" s="4"/>
    </row>
    <row r="33" spans="1:21" x14ac:dyDescent="0.3">
      <c r="A33" s="28" t="s">
        <v>16</v>
      </c>
      <c r="B33" s="28"/>
    </row>
    <row r="34" spans="1:21" ht="17.25" thickBot="1" x14ac:dyDescent="0.35">
      <c r="A34" s="26" t="s">
        <v>44</v>
      </c>
      <c r="B34" s="26"/>
      <c r="K34" s="27" t="s">
        <v>46</v>
      </c>
      <c r="L34" s="27"/>
      <c r="M34" s="27"/>
    </row>
    <row r="35" spans="1:21" ht="17.25" thickBot="1" x14ac:dyDescent="0.35">
      <c r="A35" s="30" t="s">
        <v>14</v>
      </c>
      <c r="B35" s="30" t="s">
        <v>0</v>
      </c>
      <c r="C35" s="29" t="s">
        <v>1</v>
      </c>
      <c r="D35" s="29"/>
      <c r="E35" s="29"/>
      <c r="F35" s="29"/>
      <c r="G35" s="29"/>
      <c r="H35" s="30" t="s">
        <v>9</v>
      </c>
      <c r="I35" s="30" t="s">
        <v>10</v>
      </c>
      <c r="K35" s="20" t="s">
        <v>22</v>
      </c>
      <c r="L35" s="20" t="s">
        <v>23</v>
      </c>
      <c r="M35" s="20" t="s">
        <v>24</v>
      </c>
      <c r="O35" s="26" t="s">
        <v>25</v>
      </c>
      <c r="P35" s="26"/>
      <c r="Q35" s="26"/>
      <c r="S35" s="26" t="s">
        <v>35</v>
      </c>
      <c r="T35" s="26"/>
      <c r="U35" s="26"/>
    </row>
    <row r="36" spans="1:21" ht="17.25" thickBot="1" x14ac:dyDescent="0.35">
      <c r="A36" s="31"/>
      <c r="B36" s="31"/>
      <c r="C36" s="16" t="s">
        <v>2</v>
      </c>
      <c r="D36" s="16" t="s">
        <v>3</v>
      </c>
      <c r="E36" s="16" t="s">
        <v>4</v>
      </c>
      <c r="F36" s="16" t="s">
        <v>5</v>
      </c>
      <c r="G36" s="16" t="s">
        <v>6</v>
      </c>
      <c r="H36" s="31"/>
      <c r="I36" s="31"/>
      <c r="K36" s="24">
        <f>T46</f>
        <v>1.8625597130696098E-10</v>
      </c>
      <c r="L36" s="24" t="s">
        <v>42</v>
      </c>
      <c r="M36" s="24" t="s">
        <v>43</v>
      </c>
      <c r="O36"/>
      <c r="P36"/>
      <c r="Q36"/>
      <c r="S36"/>
      <c r="T36"/>
      <c r="U36"/>
    </row>
    <row r="37" spans="1:21" outlineLevel="1" x14ac:dyDescent="0.3">
      <c r="A37" s="35" t="s">
        <v>11</v>
      </c>
      <c r="B37" s="18" t="s">
        <v>7</v>
      </c>
      <c r="C37" s="22">
        <v>618.28</v>
      </c>
      <c r="D37" s="22">
        <v>622.48</v>
      </c>
      <c r="E37" s="22">
        <v>615.87</v>
      </c>
      <c r="F37" s="22">
        <v>620.27</v>
      </c>
      <c r="G37" s="22">
        <v>618.75</v>
      </c>
      <c r="H37" s="22">
        <f>AVERAGE(C37:G37)</f>
        <v>619.13</v>
      </c>
      <c r="I37" s="22">
        <f>STDEV(C37:G37)</f>
        <v>2.4503367115561945</v>
      </c>
      <c r="O37" s="10"/>
      <c r="P37" s="10" t="s">
        <v>26</v>
      </c>
      <c r="Q37" s="10" t="s">
        <v>27</v>
      </c>
      <c r="S37" s="10"/>
      <c r="T37" s="10" t="s">
        <v>26</v>
      </c>
      <c r="U37" s="10" t="s">
        <v>27</v>
      </c>
    </row>
    <row r="38" spans="1:21" outlineLevel="1" x14ac:dyDescent="0.3">
      <c r="A38" s="34"/>
      <c r="B38" s="12" t="s">
        <v>8</v>
      </c>
      <c r="C38" s="23">
        <v>5062.8999999999996</v>
      </c>
      <c r="D38" s="23">
        <v>5110.2</v>
      </c>
      <c r="E38" s="23">
        <v>5057.8999999999996</v>
      </c>
      <c r="F38" s="23">
        <v>5042.1000000000004</v>
      </c>
      <c r="G38" s="23">
        <v>5088.8</v>
      </c>
      <c r="H38" s="23">
        <f t="shared" ref="H38:H40" si="4">AVERAGE(C38:G38)</f>
        <v>5072.3799999999992</v>
      </c>
      <c r="I38" s="23">
        <f t="shared" ref="I38:I40" si="5">STDEV(C38:G38)</f>
        <v>27.001796236546873</v>
      </c>
      <c r="O38" t="s">
        <v>28</v>
      </c>
      <c r="P38">
        <v>1</v>
      </c>
      <c r="Q38">
        <v>8.1927835033239198</v>
      </c>
      <c r="S38" t="s">
        <v>28</v>
      </c>
      <c r="T38">
        <v>1</v>
      </c>
      <c r="U38">
        <v>8.1927835033239198</v>
      </c>
    </row>
    <row r="39" spans="1:21" outlineLevel="1" x14ac:dyDescent="0.3">
      <c r="A39" s="32" t="s">
        <v>12</v>
      </c>
      <c r="B39" s="1" t="s">
        <v>7</v>
      </c>
      <c r="C39" s="4">
        <f>C37/$C$37</f>
        <v>1</v>
      </c>
      <c r="D39" s="4">
        <f>D37/$D$37</f>
        <v>1</v>
      </c>
      <c r="E39" s="4">
        <f>E37/$E$37</f>
        <v>1</v>
      </c>
      <c r="F39" s="4">
        <f>F37/$F$37</f>
        <v>1</v>
      </c>
      <c r="G39" s="4">
        <f>G37/$G$37</f>
        <v>1</v>
      </c>
      <c r="H39" s="4">
        <f t="shared" si="4"/>
        <v>1</v>
      </c>
      <c r="I39" s="4">
        <f t="shared" si="5"/>
        <v>0</v>
      </c>
      <c r="O39" t="s">
        <v>29</v>
      </c>
      <c r="P39">
        <v>0</v>
      </c>
      <c r="Q39">
        <v>1.4412905018065855E-3</v>
      </c>
      <c r="S39" t="s">
        <v>29</v>
      </c>
      <c r="T39">
        <v>0</v>
      </c>
      <c r="U39">
        <v>1.4412905018065855E-3</v>
      </c>
    </row>
    <row r="40" spans="1:21" ht="17.25" thickBot="1" x14ac:dyDescent="0.35">
      <c r="A40" s="33"/>
      <c r="B40" s="14" t="s">
        <v>8</v>
      </c>
      <c r="C40" s="21">
        <f>C38/$C$37</f>
        <v>8.188684738306268</v>
      </c>
      <c r="D40" s="21">
        <f>D38/$D$37</f>
        <v>8.2094203829841916</v>
      </c>
      <c r="E40" s="21">
        <f>E38/$E$37</f>
        <v>8.212609804017081</v>
      </c>
      <c r="F40" s="21">
        <f>F38/$F$37</f>
        <v>8.1288793589888275</v>
      </c>
      <c r="G40" s="21">
        <f>G38/$G$37</f>
        <v>8.2243232323232327</v>
      </c>
      <c r="H40" s="21">
        <f t="shared" si="4"/>
        <v>8.1927835033239198</v>
      </c>
      <c r="I40" s="21">
        <f t="shared" si="5"/>
        <v>3.7964331968396145E-2</v>
      </c>
      <c r="O40" t="s">
        <v>30</v>
      </c>
      <c r="P40">
        <v>5</v>
      </c>
      <c r="Q40">
        <v>5</v>
      </c>
      <c r="S40" t="s">
        <v>30</v>
      </c>
      <c r="T40">
        <v>5</v>
      </c>
      <c r="U40">
        <v>5</v>
      </c>
    </row>
    <row r="41" spans="1:21" x14ac:dyDescent="0.3">
      <c r="A41" s="2"/>
      <c r="C41" s="4"/>
      <c r="D41" s="4"/>
      <c r="E41" s="4"/>
      <c r="F41" s="4"/>
      <c r="G41" s="4"/>
      <c r="H41" s="4"/>
      <c r="I41" s="4"/>
      <c r="O41" t="s">
        <v>31</v>
      </c>
      <c r="P41">
        <v>4</v>
      </c>
      <c r="Q41">
        <v>4</v>
      </c>
      <c r="S41" t="s">
        <v>36</v>
      </c>
      <c r="T41">
        <v>0</v>
      </c>
      <c r="U41"/>
    </row>
    <row r="42" spans="1:21" x14ac:dyDescent="0.3">
      <c r="A42" s="2"/>
      <c r="C42" s="4"/>
      <c r="D42" s="4"/>
      <c r="E42" s="4"/>
      <c r="F42" s="4"/>
      <c r="G42" s="4"/>
      <c r="H42" s="4"/>
      <c r="I42" s="4"/>
      <c r="O42" t="s">
        <v>32</v>
      </c>
      <c r="P42">
        <v>0</v>
      </c>
      <c r="Q42"/>
      <c r="S42" t="s">
        <v>31</v>
      </c>
      <c r="T42">
        <v>4</v>
      </c>
      <c r="U42"/>
    </row>
    <row r="43" spans="1:21" x14ac:dyDescent="0.3">
      <c r="A43" s="2"/>
      <c r="C43" s="4"/>
      <c r="D43" s="4"/>
      <c r="E43" s="4"/>
      <c r="F43" s="4"/>
      <c r="G43" s="4"/>
      <c r="H43" s="4"/>
      <c r="I43" s="4"/>
      <c r="O43" s="11" t="s">
        <v>33</v>
      </c>
      <c r="P43" s="11">
        <v>0</v>
      </c>
      <c r="Q43" s="11"/>
      <c r="S43" t="s">
        <v>37</v>
      </c>
      <c r="T43">
        <v>-423.64904179692439</v>
      </c>
      <c r="U43"/>
    </row>
    <row r="44" spans="1:21" ht="17.25" thickBot="1" x14ac:dyDescent="0.35">
      <c r="A44" s="2"/>
      <c r="C44" s="4"/>
      <c r="D44" s="4"/>
      <c r="E44" s="4"/>
      <c r="F44" s="4"/>
      <c r="G44" s="4"/>
      <c r="H44" s="4"/>
      <c r="I44" s="4"/>
      <c r="O44" s="8" t="s">
        <v>34</v>
      </c>
      <c r="P44" s="8">
        <v>0.15653781167539593</v>
      </c>
      <c r="Q44" s="8"/>
      <c r="S44" t="s">
        <v>38</v>
      </c>
      <c r="T44">
        <v>9.312798565348049E-11</v>
      </c>
      <c r="U44"/>
    </row>
    <row r="45" spans="1:21" x14ac:dyDescent="0.3">
      <c r="A45" s="2"/>
      <c r="C45" s="4"/>
      <c r="D45" s="4"/>
      <c r="E45" s="4"/>
      <c r="F45" s="4"/>
      <c r="G45" s="4"/>
      <c r="H45" s="4"/>
      <c r="I45" s="4"/>
      <c r="S45" t="s">
        <v>39</v>
      </c>
      <c r="T45">
        <v>2.1318467863266499</v>
      </c>
      <c r="U45"/>
    </row>
    <row r="46" spans="1:21" x14ac:dyDescent="0.3">
      <c r="A46" s="2"/>
      <c r="C46" s="4"/>
      <c r="D46" s="4"/>
      <c r="E46" s="4"/>
      <c r="F46" s="4"/>
      <c r="G46" s="4"/>
      <c r="H46" s="4"/>
      <c r="I46" s="4"/>
      <c r="S46" s="11" t="s">
        <v>40</v>
      </c>
      <c r="T46" s="11">
        <v>1.8625597130696098E-10</v>
      </c>
      <c r="U46" s="11"/>
    </row>
    <row r="47" spans="1:21" ht="17.25" thickBot="1" x14ac:dyDescent="0.35">
      <c r="A47" s="2"/>
      <c r="C47" s="4"/>
      <c r="D47" s="4"/>
      <c r="E47" s="4"/>
      <c r="F47" s="4"/>
      <c r="G47" s="4"/>
      <c r="H47" s="4"/>
      <c r="I47" s="4"/>
      <c r="S47" s="8" t="s">
        <v>41</v>
      </c>
      <c r="T47" s="8">
        <v>2.7764451051977934</v>
      </c>
      <c r="U47" s="8"/>
    </row>
    <row r="48" spans="1:21" x14ac:dyDescent="0.3">
      <c r="A48" s="2"/>
      <c r="C48" s="4"/>
      <c r="D48" s="4"/>
      <c r="E48" s="4"/>
      <c r="F48" s="4"/>
      <c r="G48" s="4"/>
      <c r="H48" s="4"/>
      <c r="I48" s="4"/>
    </row>
    <row r="49" spans="1:21" x14ac:dyDescent="0.3">
      <c r="A49" s="28" t="s">
        <v>17</v>
      </c>
      <c r="B49" s="28"/>
    </row>
    <row r="50" spans="1:21" ht="17.25" thickBot="1" x14ac:dyDescent="0.35">
      <c r="A50" s="26" t="s">
        <v>44</v>
      </c>
      <c r="B50" s="26"/>
      <c r="K50" s="27" t="s">
        <v>46</v>
      </c>
      <c r="L50" s="27"/>
      <c r="M50" s="27"/>
    </row>
    <row r="51" spans="1:21" ht="17.25" thickBot="1" x14ac:dyDescent="0.35">
      <c r="A51" s="30" t="s">
        <v>14</v>
      </c>
      <c r="B51" s="30" t="s">
        <v>0</v>
      </c>
      <c r="C51" s="29" t="s">
        <v>1</v>
      </c>
      <c r="D51" s="29"/>
      <c r="E51" s="29"/>
      <c r="F51" s="29"/>
      <c r="G51" s="29"/>
      <c r="H51" s="30" t="s">
        <v>9</v>
      </c>
      <c r="I51" s="30" t="s">
        <v>10</v>
      </c>
      <c r="K51" s="20" t="s">
        <v>22</v>
      </c>
      <c r="L51" s="20" t="s">
        <v>23</v>
      </c>
      <c r="M51" s="20" t="s">
        <v>24</v>
      </c>
      <c r="O51" s="26" t="s">
        <v>25</v>
      </c>
      <c r="P51" s="26"/>
      <c r="Q51" s="26"/>
      <c r="S51" s="26" t="s">
        <v>35</v>
      </c>
      <c r="T51" s="26"/>
      <c r="U51" s="26"/>
    </row>
    <row r="52" spans="1:21" ht="17.25" thickBot="1" x14ac:dyDescent="0.35">
      <c r="A52" s="31"/>
      <c r="B52" s="31"/>
      <c r="C52" s="17" t="s">
        <v>2</v>
      </c>
      <c r="D52" s="17" t="s">
        <v>3</v>
      </c>
      <c r="E52" s="17" t="s">
        <v>4</v>
      </c>
      <c r="F52" s="17" t="s">
        <v>5</v>
      </c>
      <c r="G52" s="17" t="s">
        <v>6</v>
      </c>
      <c r="H52" s="31"/>
      <c r="I52" s="31"/>
      <c r="K52" s="24">
        <f>T62</f>
        <v>5.877515319766089E-6</v>
      </c>
      <c r="L52" s="24" t="s">
        <v>42</v>
      </c>
      <c r="M52" s="24" t="s">
        <v>43</v>
      </c>
      <c r="O52"/>
      <c r="P52"/>
      <c r="Q52"/>
      <c r="S52"/>
      <c r="T52"/>
      <c r="U52"/>
    </row>
    <row r="53" spans="1:21" outlineLevel="1" x14ac:dyDescent="0.3">
      <c r="A53" s="35" t="s">
        <v>11</v>
      </c>
      <c r="B53" s="18" t="s">
        <v>7</v>
      </c>
      <c r="C53" s="22">
        <v>142.13</v>
      </c>
      <c r="D53" s="22">
        <v>150.80000000000001</v>
      </c>
      <c r="E53" s="22">
        <v>140.21</v>
      </c>
      <c r="F53" s="22">
        <v>138.79</v>
      </c>
      <c r="G53" s="22">
        <v>148.88</v>
      </c>
      <c r="H53" s="22">
        <f>AVERAGE(C53:G53)</f>
        <v>144.16199999999998</v>
      </c>
      <c r="I53" s="22">
        <f>STDEV(C53:G53)</f>
        <v>5.3602304054956473</v>
      </c>
      <c r="O53" s="10"/>
      <c r="P53" s="10" t="s">
        <v>26</v>
      </c>
      <c r="Q53" s="10" t="s">
        <v>27</v>
      </c>
      <c r="S53" s="10"/>
      <c r="T53" s="10" t="s">
        <v>26</v>
      </c>
      <c r="U53" s="10" t="s">
        <v>27</v>
      </c>
    </row>
    <row r="54" spans="1:21" outlineLevel="1" x14ac:dyDescent="0.3">
      <c r="A54" s="34"/>
      <c r="B54" s="12" t="s">
        <v>8</v>
      </c>
      <c r="C54" s="23">
        <v>348.18</v>
      </c>
      <c r="D54" s="23">
        <v>350.29</v>
      </c>
      <c r="E54" s="23">
        <v>351.78</v>
      </c>
      <c r="F54" s="23">
        <v>345.21</v>
      </c>
      <c r="G54" s="23">
        <v>340.78</v>
      </c>
      <c r="H54" s="23">
        <f t="shared" ref="H54:H56" si="6">AVERAGE(C54:G54)</f>
        <v>347.24799999999999</v>
      </c>
      <c r="I54" s="23">
        <f t="shared" ref="I54:I56" si="7">STDEV(C54:G54)</f>
        <v>4.3774958595069036</v>
      </c>
      <c r="O54" t="s">
        <v>28</v>
      </c>
      <c r="P54">
        <v>1</v>
      </c>
      <c r="Q54">
        <v>2.4115596919797397</v>
      </c>
      <c r="S54" t="s">
        <v>28</v>
      </c>
      <c r="T54">
        <v>1</v>
      </c>
      <c r="U54">
        <v>2.4115596919797397</v>
      </c>
    </row>
    <row r="55" spans="1:21" outlineLevel="1" x14ac:dyDescent="0.3">
      <c r="A55" s="32" t="s">
        <v>12</v>
      </c>
      <c r="B55" s="1" t="s">
        <v>7</v>
      </c>
      <c r="C55" s="4">
        <f>C53/$C$53</f>
        <v>1</v>
      </c>
      <c r="D55" s="4">
        <f>D53/$D$53</f>
        <v>1</v>
      </c>
      <c r="E55" s="4">
        <f>E53/$E$53</f>
        <v>1</v>
      </c>
      <c r="F55" s="4">
        <f>F53/$F$53</f>
        <v>1</v>
      </c>
      <c r="G55" s="4">
        <f>G53/$G$53</f>
        <v>1</v>
      </c>
      <c r="H55" s="4">
        <f t="shared" si="6"/>
        <v>1</v>
      </c>
      <c r="I55" s="4">
        <f t="shared" si="7"/>
        <v>0</v>
      </c>
      <c r="O55" t="s">
        <v>29</v>
      </c>
      <c r="P55">
        <v>0</v>
      </c>
      <c r="Q55">
        <v>9.892921637072033E-3</v>
      </c>
      <c r="S55" t="s">
        <v>29</v>
      </c>
      <c r="T55">
        <v>0</v>
      </c>
      <c r="U55">
        <v>9.892921637072033E-3</v>
      </c>
    </row>
    <row r="56" spans="1:21" ht="17.25" thickBot="1" x14ac:dyDescent="0.35">
      <c r="A56" s="33"/>
      <c r="B56" s="14" t="s">
        <v>8</v>
      </c>
      <c r="C56" s="21">
        <f>C54/$C$53</f>
        <v>2.4497291212270458</v>
      </c>
      <c r="D56" s="21">
        <f>D54/$D$53</f>
        <v>2.3228779840848808</v>
      </c>
      <c r="E56" s="21">
        <f>E54/$E$53</f>
        <v>2.5089508594251475</v>
      </c>
      <c r="F56" s="21">
        <f>F54/$F$53</f>
        <v>2.4872829454571654</v>
      </c>
      <c r="G56" s="21">
        <f>G54/$G$53</f>
        <v>2.2889575497044596</v>
      </c>
      <c r="H56" s="21">
        <f t="shared" si="6"/>
        <v>2.4115596919797397</v>
      </c>
      <c r="I56" s="21">
        <f t="shared" si="7"/>
        <v>9.9463167238289935E-2</v>
      </c>
      <c r="O56" t="s">
        <v>30</v>
      </c>
      <c r="P56">
        <v>5</v>
      </c>
      <c r="Q56">
        <v>5</v>
      </c>
      <c r="S56" t="s">
        <v>30</v>
      </c>
      <c r="T56">
        <v>5</v>
      </c>
      <c r="U56">
        <v>5</v>
      </c>
    </row>
    <row r="57" spans="1:21" x14ac:dyDescent="0.3">
      <c r="A57" s="2"/>
      <c r="C57" s="4"/>
      <c r="D57" s="4"/>
      <c r="E57" s="4"/>
      <c r="F57" s="4"/>
      <c r="G57" s="4"/>
      <c r="H57" s="4"/>
      <c r="I57" s="4"/>
      <c r="O57" t="s">
        <v>31</v>
      </c>
      <c r="P57">
        <v>4</v>
      </c>
      <c r="Q57">
        <v>4</v>
      </c>
      <c r="S57" t="s">
        <v>36</v>
      </c>
      <c r="T57">
        <v>0</v>
      </c>
      <c r="U57"/>
    </row>
    <row r="58" spans="1:21" x14ac:dyDescent="0.3">
      <c r="A58" s="2"/>
      <c r="C58" s="4"/>
      <c r="D58" s="4"/>
      <c r="E58" s="4"/>
      <c r="F58" s="4"/>
      <c r="G58" s="4"/>
      <c r="H58" s="4"/>
      <c r="I58" s="4"/>
      <c r="O58" t="s">
        <v>32</v>
      </c>
      <c r="P58">
        <v>0</v>
      </c>
      <c r="Q58"/>
      <c r="S58" t="s">
        <v>31</v>
      </c>
      <c r="T58">
        <v>4</v>
      </c>
      <c r="U58"/>
    </row>
    <row r="59" spans="1:21" x14ac:dyDescent="0.3">
      <c r="A59" s="2"/>
      <c r="C59" s="4"/>
      <c r="D59" s="4"/>
      <c r="E59" s="4"/>
      <c r="F59" s="4"/>
      <c r="G59" s="4"/>
      <c r="H59" s="4"/>
      <c r="I59" s="4"/>
      <c r="O59" s="11" t="s">
        <v>33</v>
      </c>
      <c r="P59" s="11">
        <v>0</v>
      </c>
      <c r="Q59" s="11"/>
      <c r="S59" t="s">
        <v>37</v>
      </c>
      <c r="T59">
        <v>-31.733791645740773</v>
      </c>
      <c r="U59"/>
    </row>
    <row r="60" spans="1:21" ht="17.25" thickBot="1" x14ac:dyDescent="0.35">
      <c r="A60" s="2"/>
      <c r="C60" s="4"/>
      <c r="D60" s="4"/>
      <c r="E60" s="4"/>
      <c r="F60" s="4"/>
      <c r="G60" s="4"/>
      <c r="H60" s="4"/>
      <c r="I60" s="4"/>
      <c r="O60" s="8" t="s">
        <v>34</v>
      </c>
      <c r="P60" s="8">
        <v>0.15653781167539593</v>
      </c>
      <c r="Q60" s="8"/>
      <c r="S60" t="s">
        <v>38</v>
      </c>
      <c r="T60">
        <v>2.9387576598830445E-6</v>
      </c>
      <c r="U60"/>
    </row>
    <row r="61" spans="1:21" x14ac:dyDescent="0.3">
      <c r="A61" s="2"/>
      <c r="C61" s="4"/>
      <c r="D61" s="4"/>
      <c r="E61" s="4"/>
      <c r="F61" s="4"/>
      <c r="G61" s="4"/>
      <c r="H61" s="4"/>
      <c r="I61" s="4"/>
      <c r="S61" t="s">
        <v>39</v>
      </c>
      <c r="T61">
        <v>2.1318467863266499</v>
      </c>
      <c r="U61"/>
    </row>
    <row r="62" spans="1:21" x14ac:dyDescent="0.3">
      <c r="A62" s="2"/>
      <c r="C62" s="4"/>
      <c r="D62" s="4"/>
      <c r="E62" s="4"/>
      <c r="F62" s="4"/>
      <c r="G62" s="4"/>
      <c r="H62" s="4"/>
      <c r="I62" s="4"/>
      <c r="S62" s="11" t="s">
        <v>40</v>
      </c>
      <c r="T62" s="11">
        <v>5.877515319766089E-6</v>
      </c>
      <c r="U62" s="11"/>
    </row>
    <row r="63" spans="1:21" ht="17.25" thickBot="1" x14ac:dyDescent="0.35">
      <c r="A63" s="2"/>
      <c r="C63" s="4"/>
      <c r="D63" s="4"/>
      <c r="E63" s="4"/>
      <c r="F63" s="4"/>
      <c r="G63" s="4"/>
      <c r="H63" s="4"/>
      <c r="I63" s="4"/>
      <c r="S63" s="8" t="s">
        <v>41</v>
      </c>
      <c r="T63" s="8">
        <v>2.7764451051977934</v>
      </c>
      <c r="U63" s="8"/>
    </row>
    <row r="64" spans="1:21" x14ac:dyDescent="0.3">
      <c r="A64" s="28" t="s">
        <v>18</v>
      </c>
      <c r="B64" s="28"/>
    </row>
    <row r="65" spans="1:21" ht="17.25" thickBot="1" x14ac:dyDescent="0.35">
      <c r="A65" s="26" t="s">
        <v>44</v>
      </c>
      <c r="B65" s="26"/>
      <c r="K65" s="27" t="s">
        <v>46</v>
      </c>
      <c r="L65" s="27"/>
      <c r="M65" s="27"/>
      <c r="O65"/>
      <c r="P65"/>
      <c r="Q65"/>
    </row>
    <row r="66" spans="1:21" ht="17.25" thickBot="1" x14ac:dyDescent="0.35">
      <c r="A66" s="29" t="s">
        <v>14</v>
      </c>
      <c r="B66" s="29" t="s">
        <v>0</v>
      </c>
      <c r="C66" s="29" t="s">
        <v>1</v>
      </c>
      <c r="D66" s="29"/>
      <c r="E66" s="29"/>
      <c r="F66" s="29"/>
      <c r="G66" s="29"/>
      <c r="H66" s="29" t="s">
        <v>9</v>
      </c>
      <c r="I66" s="29" t="s">
        <v>10</v>
      </c>
      <c r="K66" s="20" t="s">
        <v>22</v>
      </c>
      <c r="L66" s="20" t="s">
        <v>23</v>
      </c>
      <c r="M66" s="20" t="s">
        <v>24</v>
      </c>
      <c r="O66" s="26" t="s">
        <v>25</v>
      </c>
      <c r="P66" s="26"/>
      <c r="Q66" s="26"/>
      <c r="S66" s="26" t="s">
        <v>35</v>
      </c>
      <c r="T66" s="26"/>
      <c r="U66" s="26"/>
    </row>
    <row r="67" spans="1:21" ht="17.25" thickBot="1" x14ac:dyDescent="0.35">
      <c r="A67" s="36"/>
      <c r="B67" s="36"/>
      <c r="C67" s="16" t="s">
        <v>2</v>
      </c>
      <c r="D67" s="16" t="s">
        <v>3</v>
      </c>
      <c r="E67" s="16" t="s">
        <v>4</v>
      </c>
      <c r="F67" s="16" t="s">
        <v>5</v>
      </c>
      <c r="G67" s="16" t="s">
        <v>6</v>
      </c>
      <c r="H67" s="36"/>
      <c r="I67" s="36"/>
      <c r="K67" s="24">
        <f>T77</f>
        <v>1.0988357508752012E-2</v>
      </c>
      <c r="L67" s="24" t="s">
        <v>45</v>
      </c>
      <c r="M67" s="24" t="s">
        <v>43</v>
      </c>
      <c r="O67"/>
      <c r="P67"/>
      <c r="Q67"/>
      <c r="S67"/>
      <c r="T67"/>
      <c r="U67"/>
    </row>
    <row r="68" spans="1:21" outlineLevel="1" x14ac:dyDescent="0.3">
      <c r="A68" s="35" t="s">
        <v>11</v>
      </c>
      <c r="B68" s="18" t="s">
        <v>7</v>
      </c>
      <c r="C68" s="18">
        <v>44.41</v>
      </c>
      <c r="D68" s="18">
        <v>40.869999999999997</v>
      </c>
      <c r="E68" s="18">
        <v>48.83</v>
      </c>
      <c r="F68" s="18">
        <v>46.89</v>
      </c>
      <c r="G68" s="18">
        <v>42.81</v>
      </c>
      <c r="H68" s="22">
        <f>AVERAGE(C68:G68)</f>
        <v>44.762</v>
      </c>
      <c r="I68" s="22">
        <f>STDEV(C68:G68)</f>
        <v>3.1685517196346979</v>
      </c>
      <c r="O68" s="10"/>
      <c r="P68" s="10" t="s">
        <v>26</v>
      </c>
      <c r="Q68" s="10" t="s">
        <v>27</v>
      </c>
      <c r="S68" s="10"/>
      <c r="T68" s="10" t="s">
        <v>26</v>
      </c>
      <c r="U68" s="10" t="s">
        <v>27</v>
      </c>
    </row>
    <row r="69" spans="1:21" outlineLevel="1" x14ac:dyDescent="0.3">
      <c r="A69" s="34"/>
      <c r="B69" s="12" t="s">
        <v>8</v>
      </c>
      <c r="C69" s="12">
        <v>59.13</v>
      </c>
      <c r="D69" s="12">
        <v>62.88</v>
      </c>
      <c r="E69" s="12">
        <v>55.17</v>
      </c>
      <c r="F69" s="12">
        <v>58.24</v>
      </c>
      <c r="G69" s="12">
        <v>64.81</v>
      </c>
      <c r="H69" s="23">
        <f t="shared" ref="H69:H71" si="8">AVERAGE(C69:G69)</f>
        <v>60.046000000000006</v>
      </c>
      <c r="I69" s="23">
        <f t="shared" ref="I69:I71" si="9">STDEV(C69:G69)</f>
        <v>3.827640265228696</v>
      </c>
      <c r="O69" t="s">
        <v>28</v>
      </c>
      <c r="P69">
        <v>1</v>
      </c>
      <c r="Q69">
        <v>1.3511572829281449</v>
      </c>
      <c r="S69" t="s">
        <v>28</v>
      </c>
      <c r="T69">
        <v>1</v>
      </c>
      <c r="U69">
        <v>1.3511572829281449</v>
      </c>
    </row>
    <row r="70" spans="1:21" outlineLevel="1" x14ac:dyDescent="0.3">
      <c r="A70" s="32" t="s">
        <v>12</v>
      </c>
      <c r="B70" s="1" t="s">
        <v>7</v>
      </c>
      <c r="C70" s="4">
        <f>C68/$C$68</f>
        <v>1</v>
      </c>
      <c r="D70" s="4">
        <f>D68/$D$68</f>
        <v>1</v>
      </c>
      <c r="E70" s="4">
        <f>E68/$E$68</f>
        <v>1</v>
      </c>
      <c r="F70" s="4">
        <f>F68/$F$68</f>
        <v>1</v>
      </c>
      <c r="G70" s="4">
        <f>G68/$G$68</f>
        <v>1</v>
      </c>
      <c r="H70" s="4">
        <f t="shared" si="8"/>
        <v>1</v>
      </c>
      <c r="I70" s="4">
        <f t="shared" si="9"/>
        <v>0</v>
      </c>
      <c r="O70" t="s">
        <v>29</v>
      </c>
      <c r="P70">
        <v>0</v>
      </c>
      <c r="Q70">
        <v>3.071729725655592E-2</v>
      </c>
      <c r="S70" t="s">
        <v>29</v>
      </c>
      <c r="T70">
        <v>0</v>
      </c>
      <c r="U70">
        <v>3.071729725655592E-2</v>
      </c>
    </row>
    <row r="71" spans="1:21" ht="17.25" thickBot="1" x14ac:dyDescent="0.35">
      <c r="A71" s="33"/>
      <c r="B71" s="14" t="s">
        <v>8</v>
      </c>
      <c r="C71" s="21">
        <f>C69/$C$68</f>
        <v>1.3314568790812882</v>
      </c>
      <c r="D71" s="21">
        <f>D69/$D$68</f>
        <v>1.5385368240763397</v>
      </c>
      <c r="E71" s="21">
        <f>E69/$E$68</f>
        <v>1.1298382142125742</v>
      </c>
      <c r="F71" s="21">
        <f>F69/$F$68</f>
        <v>1.2420558754531883</v>
      </c>
      <c r="G71" s="21">
        <f>G69/$G$68</f>
        <v>1.5138986218173325</v>
      </c>
      <c r="H71" s="21">
        <f t="shared" si="8"/>
        <v>1.3511572829281449</v>
      </c>
      <c r="I71" s="21">
        <f t="shared" si="9"/>
        <v>0.17526350805731328</v>
      </c>
      <c r="O71" t="s">
        <v>30</v>
      </c>
      <c r="P71">
        <v>5</v>
      </c>
      <c r="Q71">
        <v>5</v>
      </c>
      <c r="S71" t="s">
        <v>30</v>
      </c>
      <c r="T71">
        <v>5</v>
      </c>
      <c r="U71">
        <v>5</v>
      </c>
    </row>
    <row r="72" spans="1:21" x14ac:dyDescent="0.3">
      <c r="A72" s="2"/>
      <c r="C72" s="4"/>
      <c r="D72" s="4"/>
      <c r="E72" s="4"/>
      <c r="F72" s="4"/>
      <c r="G72" s="4"/>
      <c r="H72" s="4"/>
      <c r="I72" s="4"/>
      <c r="O72" t="s">
        <v>31</v>
      </c>
      <c r="P72">
        <v>4</v>
      </c>
      <c r="Q72">
        <v>4</v>
      </c>
      <c r="S72" t="s">
        <v>36</v>
      </c>
      <c r="T72">
        <v>0</v>
      </c>
      <c r="U72"/>
    </row>
    <row r="73" spans="1:21" x14ac:dyDescent="0.3">
      <c r="A73" s="2"/>
      <c r="C73" s="4"/>
      <c r="D73" s="4"/>
      <c r="E73" s="4"/>
      <c r="F73" s="4"/>
      <c r="G73" s="4"/>
      <c r="H73" s="4"/>
      <c r="I73" s="4"/>
      <c r="O73" t="s">
        <v>32</v>
      </c>
      <c r="P73">
        <v>0</v>
      </c>
      <c r="Q73"/>
      <c r="S73" t="s">
        <v>31</v>
      </c>
      <c r="T73">
        <v>4</v>
      </c>
      <c r="U73"/>
    </row>
    <row r="74" spans="1:21" x14ac:dyDescent="0.3">
      <c r="A74" s="2"/>
      <c r="C74" s="4"/>
      <c r="D74" s="4"/>
      <c r="E74" s="4"/>
      <c r="F74" s="4"/>
      <c r="G74" s="4"/>
      <c r="H74" s="4"/>
      <c r="I74" s="4"/>
      <c r="O74" s="11" t="s">
        <v>33</v>
      </c>
      <c r="P74" s="11">
        <v>0</v>
      </c>
      <c r="Q74" s="11"/>
      <c r="S74" t="s">
        <v>37</v>
      </c>
      <c r="T74">
        <v>-4.4801771008981781</v>
      </c>
      <c r="U74"/>
    </row>
    <row r="75" spans="1:21" ht="17.25" thickBot="1" x14ac:dyDescent="0.35">
      <c r="A75" s="2"/>
      <c r="C75" s="4"/>
      <c r="D75" s="4"/>
      <c r="E75" s="4"/>
      <c r="F75" s="4"/>
      <c r="G75" s="4"/>
      <c r="H75" s="4"/>
      <c r="I75" s="4"/>
      <c r="O75" s="8" t="s">
        <v>34</v>
      </c>
      <c r="P75" s="8">
        <v>0.15653781167539593</v>
      </c>
      <c r="Q75" s="8"/>
      <c r="S75" t="s">
        <v>38</v>
      </c>
      <c r="T75">
        <v>5.4941787543760058E-3</v>
      </c>
      <c r="U75"/>
    </row>
    <row r="76" spans="1:21" x14ac:dyDescent="0.3">
      <c r="A76" s="2"/>
      <c r="C76" s="4"/>
      <c r="D76" s="4"/>
      <c r="E76" s="4"/>
      <c r="F76" s="4"/>
      <c r="G76" s="4"/>
      <c r="H76" s="4"/>
      <c r="I76" s="4"/>
      <c r="S76" t="s">
        <v>39</v>
      </c>
      <c r="T76">
        <v>2.1318467863266499</v>
      </c>
      <c r="U76"/>
    </row>
    <row r="77" spans="1:21" x14ac:dyDescent="0.3">
      <c r="A77" s="2"/>
      <c r="C77" s="4"/>
      <c r="D77" s="4"/>
      <c r="E77" s="4"/>
      <c r="F77" s="4"/>
      <c r="G77" s="4"/>
      <c r="H77" s="4"/>
      <c r="I77" s="4"/>
      <c r="S77" s="11" t="s">
        <v>40</v>
      </c>
      <c r="T77" s="11">
        <v>1.0988357508752012E-2</v>
      </c>
      <c r="U77" s="11"/>
    </row>
    <row r="78" spans="1:21" ht="17.25" thickBot="1" x14ac:dyDescent="0.35">
      <c r="A78" s="2"/>
      <c r="C78" s="4"/>
      <c r="D78" s="4"/>
      <c r="E78" s="4"/>
      <c r="F78" s="4"/>
      <c r="G78" s="4"/>
      <c r="H78" s="4"/>
      <c r="I78" s="4"/>
      <c r="S78" s="8" t="s">
        <v>41</v>
      </c>
      <c r="T78" s="8">
        <v>2.7764451051977934</v>
      </c>
      <c r="U78" s="8"/>
    </row>
    <row r="79" spans="1:21" x14ac:dyDescent="0.3">
      <c r="A79" s="28" t="s">
        <v>19</v>
      </c>
      <c r="B79" s="28"/>
    </row>
    <row r="80" spans="1:21" ht="17.25" thickBot="1" x14ac:dyDescent="0.35">
      <c r="A80" s="26" t="s">
        <v>44</v>
      </c>
      <c r="B80" s="26"/>
      <c r="K80" s="27" t="s">
        <v>46</v>
      </c>
      <c r="L80" s="27"/>
      <c r="M80" s="27"/>
    </row>
    <row r="81" spans="1:21" ht="17.25" thickBot="1" x14ac:dyDescent="0.35">
      <c r="A81" s="30" t="s">
        <v>14</v>
      </c>
      <c r="B81" s="30" t="s">
        <v>0</v>
      </c>
      <c r="C81" s="29" t="s">
        <v>1</v>
      </c>
      <c r="D81" s="29"/>
      <c r="E81" s="29"/>
      <c r="F81" s="29"/>
      <c r="G81" s="29"/>
      <c r="H81" s="30" t="s">
        <v>9</v>
      </c>
      <c r="I81" s="30" t="s">
        <v>10</v>
      </c>
      <c r="K81" s="20" t="s">
        <v>22</v>
      </c>
      <c r="L81" s="20" t="s">
        <v>23</v>
      </c>
      <c r="M81" s="20" t="s">
        <v>24</v>
      </c>
      <c r="O81" s="26" t="s">
        <v>25</v>
      </c>
      <c r="P81" s="26"/>
      <c r="Q81" s="26"/>
      <c r="S81" s="26" t="s">
        <v>35</v>
      </c>
      <c r="T81" s="26"/>
      <c r="U81" s="26"/>
    </row>
    <row r="82" spans="1:21" ht="17.25" thickBot="1" x14ac:dyDescent="0.35">
      <c r="A82" s="31"/>
      <c r="B82" s="31"/>
      <c r="C82" s="17" t="s">
        <v>2</v>
      </c>
      <c r="D82" s="17" t="s">
        <v>3</v>
      </c>
      <c r="E82" s="17" t="s">
        <v>4</v>
      </c>
      <c r="F82" s="17" t="s">
        <v>5</v>
      </c>
      <c r="G82" s="17" t="s">
        <v>6</v>
      </c>
      <c r="H82" s="31"/>
      <c r="I82" s="31"/>
      <c r="K82" s="24">
        <f>T92</f>
        <v>3.2466907818469253E-5</v>
      </c>
      <c r="L82" s="24" t="s">
        <v>42</v>
      </c>
      <c r="M82" s="24" t="s">
        <v>43</v>
      </c>
      <c r="O82"/>
      <c r="P82"/>
      <c r="Q82"/>
      <c r="S82"/>
      <c r="T82"/>
      <c r="U82"/>
    </row>
    <row r="83" spans="1:21" outlineLevel="1" x14ac:dyDescent="0.3">
      <c r="A83" s="35" t="s">
        <v>11</v>
      </c>
      <c r="B83" s="18" t="s">
        <v>7</v>
      </c>
      <c r="C83" s="18">
        <v>103.33</v>
      </c>
      <c r="D83" s="18">
        <v>110.89</v>
      </c>
      <c r="E83" s="18">
        <v>107.44</v>
      </c>
      <c r="F83" s="18">
        <v>99.87</v>
      </c>
      <c r="G83" s="18">
        <v>101.27</v>
      </c>
      <c r="H83" s="25">
        <f>AVERAGE(C83:G83)</f>
        <v>104.55999999999999</v>
      </c>
      <c r="I83" s="25">
        <f>STDEV(C83:G83)</f>
        <v>4.5468780498271553</v>
      </c>
      <c r="O83" s="10"/>
      <c r="P83" s="10" t="s">
        <v>26</v>
      </c>
      <c r="Q83" s="10" t="s">
        <v>27</v>
      </c>
      <c r="S83" s="10"/>
      <c r="T83" s="10" t="s">
        <v>26</v>
      </c>
      <c r="U83" s="10" t="s">
        <v>27</v>
      </c>
    </row>
    <row r="84" spans="1:21" outlineLevel="1" x14ac:dyDescent="0.3">
      <c r="A84" s="34"/>
      <c r="B84" s="12" t="s">
        <v>8</v>
      </c>
      <c r="C84" s="12">
        <v>212.82</v>
      </c>
      <c r="D84" s="12">
        <v>220.88</v>
      </c>
      <c r="E84" s="12">
        <v>200.17</v>
      </c>
      <c r="F84" s="12">
        <v>207.81</v>
      </c>
      <c r="G84" s="12">
        <v>218.82</v>
      </c>
      <c r="H84" s="13">
        <f t="shared" ref="H84:H86" si="10">AVERAGE(C84:G84)</f>
        <v>212.1</v>
      </c>
      <c r="I84" s="13">
        <f t="shared" ref="I84:I86" si="11">STDEV(C84:G84)</f>
        <v>8.4186430022896221</v>
      </c>
      <c r="O84" t="s">
        <v>28</v>
      </c>
      <c r="P84">
        <v>1</v>
      </c>
      <c r="Q84">
        <v>2.0312296928423579</v>
      </c>
      <c r="S84" t="s">
        <v>28</v>
      </c>
      <c r="T84">
        <v>1</v>
      </c>
      <c r="U84">
        <v>2.0312296928423579</v>
      </c>
    </row>
    <row r="85" spans="1:21" outlineLevel="1" x14ac:dyDescent="0.3">
      <c r="A85" s="32" t="s">
        <v>12</v>
      </c>
      <c r="B85" s="1" t="s">
        <v>7</v>
      </c>
      <c r="C85" s="5">
        <f>C83/$C$83</f>
        <v>1</v>
      </c>
      <c r="D85" s="5">
        <f>D83/$D$83</f>
        <v>1</v>
      </c>
      <c r="E85" s="5">
        <f>E83/$E$83</f>
        <v>1</v>
      </c>
      <c r="F85" s="5">
        <f>F83/$F$83</f>
        <v>1</v>
      </c>
      <c r="G85" s="5">
        <f>G83/$G$83</f>
        <v>1</v>
      </c>
      <c r="H85" s="5">
        <f t="shared" si="10"/>
        <v>1</v>
      </c>
      <c r="I85" s="5">
        <f t="shared" si="11"/>
        <v>0</v>
      </c>
      <c r="O85" t="s">
        <v>29</v>
      </c>
      <c r="P85">
        <v>0</v>
      </c>
      <c r="Q85">
        <v>1.246534513785397E-2</v>
      </c>
      <c r="S85" t="s">
        <v>29</v>
      </c>
      <c r="T85">
        <v>0</v>
      </c>
      <c r="U85">
        <v>1.246534513785397E-2</v>
      </c>
    </row>
    <row r="86" spans="1:21" ht="17.25" thickBot="1" x14ac:dyDescent="0.35">
      <c r="A86" s="33"/>
      <c r="B86" s="14" t="s">
        <v>8</v>
      </c>
      <c r="C86" s="15">
        <f>C84/$C$83</f>
        <v>2.0596148262847187</v>
      </c>
      <c r="D86" s="15">
        <f>D84/$D$83</f>
        <v>1.9918838488592299</v>
      </c>
      <c r="E86" s="15">
        <f>E84/$E$83</f>
        <v>1.8630863737900223</v>
      </c>
      <c r="F86" s="15">
        <f>F84/$F$83</f>
        <v>2.0808050465605286</v>
      </c>
      <c r="G86" s="15">
        <f>G84/$G$83</f>
        <v>2.1607583687172904</v>
      </c>
      <c r="H86" s="15">
        <f t="shared" si="10"/>
        <v>2.0312296928423579</v>
      </c>
      <c r="I86" s="15">
        <f t="shared" si="11"/>
        <v>0.11164831005373065</v>
      </c>
      <c r="O86" s="9" t="s">
        <v>30</v>
      </c>
      <c r="P86" s="9">
        <v>5</v>
      </c>
      <c r="Q86" s="9">
        <v>5</v>
      </c>
      <c r="S86" s="9" t="s">
        <v>30</v>
      </c>
      <c r="T86" s="9">
        <v>5</v>
      </c>
      <c r="U86" s="9">
        <v>5</v>
      </c>
    </row>
    <row r="87" spans="1:21" x14ac:dyDescent="0.3">
      <c r="A87" s="2"/>
      <c r="C87" s="5"/>
      <c r="D87" s="5"/>
      <c r="E87" s="5"/>
      <c r="F87" s="5"/>
      <c r="G87" s="5"/>
      <c r="H87" s="5"/>
      <c r="I87" s="5"/>
      <c r="O87" t="s">
        <v>31</v>
      </c>
      <c r="P87">
        <v>4</v>
      </c>
      <c r="Q87">
        <v>4</v>
      </c>
      <c r="S87" t="s">
        <v>36</v>
      </c>
      <c r="T87">
        <v>0</v>
      </c>
      <c r="U87"/>
    </row>
    <row r="88" spans="1:21" x14ac:dyDescent="0.3">
      <c r="A88" s="2"/>
      <c r="C88" s="5"/>
      <c r="D88" s="5"/>
      <c r="E88" s="5"/>
      <c r="F88" s="5"/>
      <c r="G88" s="5"/>
      <c r="H88" s="5"/>
      <c r="I88" s="5"/>
      <c r="O88" t="s">
        <v>32</v>
      </c>
      <c r="P88">
        <v>0</v>
      </c>
      <c r="Q88"/>
      <c r="S88" t="s">
        <v>31</v>
      </c>
      <c r="T88">
        <v>4</v>
      </c>
      <c r="U88"/>
    </row>
    <row r="89" spans="1:21" x14ac:dyDescent="0.3">
      <c r="A89" s="2"/>
      <c r="C89" s="5"/>
      <c r="D89" s="5"/>
      <c r="E89" s="5"/>
      <c r="F89" s="5"/>
      <c r="G89" s="5"/>
      <c r="H89" s="5"/>
      <c r="I89" s="5"/>
      <c r="O89" s="11" t="s">
        <v>33</v>
      </c>
      <c r="P89" s="11">
        <v>0</v>
      </c>
      <c r="Q89" s="11"/>
      <c r="S89" t="s">
        <v>37</v>
      </c>
      <c r="T89">
        <v>-20.653243139121663</v>
      </c>
      <c r="U89"/>
    </row>
    <row r="90" spans="1:21" ht="17.25" thickBot="1" x14ac:dyDescent="0.35">
      <c r="A90" s="2"/>
      <c r="C90" s="5"/>
      <c r="D90" s="5"/>
      <c r="E90" s="5"/>
      <c r="F90" s="5"/>
      <c r="G90" s="5"/>
      <c r="H90" s="5"/>
      <c r="I90" s="5"/>
      <c r="O90" s="8" t="s">
        <v>34</v>
      </c>
      <c r="P90" s="8">
        <v>0.15653781167539593</v>
      </c>
      <c r="Q90" s="8"/>
      <c r="S90" t="s">
        <v>38</v>
      </c>
      <c r="T90">
        <v>1.6233453909234627E-5</v>
      </c>
      <c r="U90"/>
    </row>
    <row r="91" spans="1:21" x14ac:dyDescent="0.3">
      <c r="A91" s="2"/>
      <c r="C91" s="5"/>
      <c r="D91" s="5"/>
      <c r="E91" s="5"/>
      <c r="F91" s="5"/>
      <c r="G91" s="5"/>
      <c r="H91" s="5"/>
      <c r="I91" s="5"/>
      <c r="S91" t="s">
        <v>39</v>
      </c>
      <c r="T91">
        <v>2.1318467863266499</v>
      </c>
      <c r="U91"/>
    </row>
    <row r="92" spans="1:21" x14ac:dyDescent="0.3">
      <c r="A92" s="2"/>
      <c r="C92" s="5"/>
      <c r="D92" s="5"/>
      <c r="E92" s="5"/>
      <c r="F92" s="5"/>
      <c r="G92" s="5"/>
      <c r="H92" s="5"/>
      <c r="I92" s="5"/>
      <c r="S92" s="11" t="s">
        <v>40</v>
      </c>
      <c r="T92" s="11">
        <v>3.2466907818469253E-5</v>
      </c>
      <c r="U92" s="11"/>
    </row>
    <row r="93" spans="1:21" ht="17.25" thickBot="1" x14ac:dyDescent="0.35">
      <c r="A93" s="2"/>
      <c r="C93" s="5"/>
      <c r="D93" s="5"/>
      <c r="E93" s="5"/>
      <c r="F93" s="5"/>
      <c r="G93" s="5"/>
      <c r="H93" s="5"/>
      <c r="I93" s="5"/>
      <c r="S93" s="8" t="s">
        <v>41</v>
      </c>
      <c r="T93" s="8">
        <v>2.7764451051977934</v>
      </c>
      <c r="U93" s="8"/>
    </row>
    <row r="94" spans="1:21" x14ac:dyDescent="0.3">
      <c r="A94" s="28" t="s">
        <v>20</v>
      </c>
      <c r="B94" s="28"/>
    </row>
    <row r="95" spans="1:21" ht="17.25" thickBot="1" x14ac:dyDescent="0.35">
      <c r="A95" s="26" t="s">
        <v>44</v>
      </c>
      <c r="B95" s="26"/>
      <c r="K95" s="27" t="s">
        <v>46</v>
      </c>
      <c r="L95" s="27"/>
      <c r="M95" s="27"/>
    </row>
    <row r="96" spans="1:21" ht="17.25" thickBot="1" x14ac:dyDescent="0.35">
      <c r="A96" s="29" t="s">
        <v>14</v>
      </c>
      <c r="B96" s="29" t="s">
        <v>0</v>
      </c>
      <c r="C96" s="29" t="s">
        <v>1</v>
      </c>
      <c r="D96" s="29"/>
      <c r="E96" s="29"/>
      <c r="F96" s="29"/>
      <c r="G96" s="29"/>
      <c r="H96" s="29" t="s">
        <v>9</v>
      </c>
      <c r="I96" s="29" t="s">
        <v>10</v>
      </c>
      <c r="K96" s="20" t="s">
        <v>22</v>
      </c>
      <c r="L96" s="20" t="s">
        <v>23</v>
      </c>
      <c r="M96" s="20" t="s">
        <v>24</v>
      </c>
      <c r="O96" s="26" t="s">
        <v>25</v>
      </c>
      <c r="P96" s="26"/>
      <c r="Q96" s="26"/>
      <c r="S96" s="26" t="s">
        <v>35</v>
      </c>
      <c r="T96" s="26"/>
      <c r="U96" s="26"/>
    </row>
    <row r="97" spans="1:21" ht="17.25" thickBot="1" x14ac:dyDescent="0.35">
      <c r="A97" s="36"/>
      <c r="B97" s="36"/>
      <c r="C97" s="16" t="s">
        <v>2</v>
      </c>
      <c r="D97" s="16" t="s">
        <v>3</v>
      </c>
      <c r="E97" s="16" t="s">
        <v>4</v>
      </c>
      <c r="F97" s="16" t="s">
        <v>5</v>
      </c>
      <c r="G97" s="16" t="s">
        <v>6</v>
      </c>
      <c r="H97" s="36"/>
      <c r="I97" s="36"/>
      <c r="K97" s="24">
        <f>T107</f>
        <v>9.0695616848551363E-8</v>
      </c>
      <c r="L97" s="24" t="s">
        <v>42</v>
      </c>
      <c r="M97" s="24" t="s">
        <v>43</v>
      </c>
      <c r="O97"/>
      <c r="P97"/>
      <c r="Q97"/>
      <c r="S97"/>
      <c r="T97"/>
      <c r="U97"/>
    </row>
    <row r="98" spans="1:21" outlineLevel="1" x14ac:dyDescent="0.3">
      <c r="A98" s="32" t="s">
        <v>11</v>
      </c>
      <c r="B98" s="1" t="s">
        <v>7</v>
      </c>
      <c r="C98" s="4">
        <f>1251.83</f>
        <v>1251.83</v>
      </c>
      <c r="D98" s="4">
        <v>1267.8800000000001</v>
      </c>
      <c r="E98" s="4">
        <v>1227.1099999999999</v>
      </c>
      <c r="F98" s="4">
        <v>1234.28</v>
      </c>
      <c r="G98" s="4">
        <v>1272.28</v>
      </c>
      <c r="H98" s="4">
        <f>AVERAGE(C98:G98)</f>
        <v>1250.6759999999999</v>
      </c>
      <c r="I98" s="4">
        <f>STDEV(C98:G98)</f>
        <v>19.92628490210862</v>
      </c>
      <c r="O98" s="10"/>
      <c r="P98" s="10" t="s">
        <v>26</v>
      </c>
      <c r="Q98" s="10" t="s">
        <v>27</v>
      </c>
      <c r="S98" s="10"/>
      <c r="T98" s="10" t="s">
        <v>26</v>
      </c>
      <c r="U98" s="10" t="s">
        <v>27</v>
      </c>
    </row>
    <row r="99" spans="1:21" outlineLevel="1" x14ac:dyDescent="0.3">
      <c r="A99" s="34"/>
      <c r="B99" s="12" t="s">
        <v>8</v>
      </c>
      <c r="C99" s="23">
        <f>3271.55</f>
        <v>3271.55</v>
      </c>
      <c r="D99" s="23">
        <v>3290.27</v>
      </c>
      <c r="E99" s="23">
        <v>3202.92</v>
      </c>
      <c r="F99" s="23">
        <v>3242.82</v>
      </c>
      <c r="G99" s="23">
        <v>3214.86</v>
      </c>
      <c r="H99" s="23">
        <f t="shared" ref="H99:H101" si="12">AVERAGE(C99:G99)</f>
        <v>3244.4839999999999</v>
      </c>
      <c r="I99" s="23">
        <f t="shared" ref="I99:I101" si="13">STDEV(C99:G99)</f>
        <v>36.867473876033308</v>
      </c>
      <c r="O99" t="s">
        <v>28</v>
      </c>
      <c r="P99">
        <v>1</v>
      </c>
      <c r="Q99">
        <v>2.5945577569147669</v>
      </c>
      <c r="S99" t="s">
        <v>28</v>
      </c>
      <c r="T99">
        <v>1</v>
      </c>
      <c r="U99">
        <v>2.5945577569147669</v>
      </c>
    </row>
    <row r="100" spans="1:21" outlineLevel="1" x14ac:dyDescent="0.3">
      <c r="A100" s="32" t="s">
        <v>12</v>
      </c>
      <c r="B100" s="1" t="s">
        <v>7</v>
      </c>
      <c r="C100" s="4">
        <f>C98/$C$98</f>
        <v>1</v>
      </c>
      <c r="D100" s="4">
        <f>D98/$D$98</f>
        <v>1</v>
      </c>
      <c r="E100" s="4">
        <f>E98/$E$98</f>
        <v>1</v>
      </c>
      <c r="F100" s="4">
        <f>F98/$F$98</f>
        <v>1</v>
      </c>
      <c r="G100" s="4">
        <f>G98/$G$98</f>
        <v>1</v>
      </c>
      <c r="H100" s="4">
        <f t="shared" si="12"/>
        <v>1</v>
      </c>
      <c r="I100" s="4">
        <f t="shared" si="13"/>
        <v>0</v>
      </c>
      <c r="O100" t="s">
        <v>29</v>
      </c>
      <c r="P100">
        <v>0</v>
      </c>
      <c r="Q100">
        <v>1.5636734152454233E-3</v>
      </c>
      <c r="S100" t="s">
        <v>29</v>
      </c>
      <c r="T100">
        <v>0</v>
      </c>
      <c r="U100">
        <v>1.5636734152454233E-3</v>
      </c>
    </row>
    <row r="101" spans="1:21" ht="17.25" thickBot="1" x14ac:dyDescent="0.35">
      <c r="A101" s="33"/>
      <c r="B101" s="14" t="s">
        <v>8</v>
      </c>
      <c r="C101" s="21">
        <f>C99/$C$98</f>
        <v>2.6134139619596914</v>
      </c>
      <c r="D101" s="21">
        <f>D99/$D$98</f>
        <v>2.5950957503864718</v>
      </c>
      <c r="E101" s="21">
        <f>E99/$E$98</f>
        <v>2.6101327509351244</v>
      </c>
      <c r="F101" s="21">
        <f>F99/$F$98</f>
        <v>2.6272968856337298</v>
      </c>
      <c r="G101" s="21">
        <f>G99/$G$98</f>
        <v>2.5268494356588174</v>
      </c>
      <c r="H101" s="21">
        <f t="shared" si="12"/>
        <v>2.5945577569147669</v>
      </c>
      <c r="I101" s="21">
        <f t="shared" si="13"/>
        <v>3.9543310625761004E-2</v>
      </c>
      <c r="O101" s="9" t="s">
        <v>30</v>
      </c>
      <c r="P101" s="9">
        <v>5</v>
      </c>
      <c r="Q101" s="9">
        <v>5</v>
      </c>
      <c r="S101" s="9" t="s">
        <v>30</v>
      </c>
      <c r="T101" s="9">
        <v>5</v>
      </c>
      <c r="U101" s="9">
        <v>5</v>
      </c>
    </row>
    <row r="102" spans="1:21" x14ac:dyDescent="0.3">
      <c r="A102" s="2"/>
      <c r="C102" s="4"/>
      <c r="D102" s="4"/>
      <c r="E102" s="4"/>
      <c r="F102" s="4"/>
      <c r="G102" s="4"/>
      <c r="H102" s="4"/>
      <c r="I102" s="4"/>
      <c r="O102" t="s">
        <v>31</v>
      </c>
      <c r="P102">
        <v>4</v>
      </c>
      <c r="Q102">
        <v>4</v>
      </c>
      <c r="S102" t="s">
        <v>36</v>
      </c>
      <c r="T102">
        <v>0</v>
      </c>
      <c r="U102"/>
    </row>
    <row r="103" spans="1:21" x14ac:dyDescent="0.3">
      <c r="A103" s="2"/>
      <c r="C103" s="4"/>
      <c r="D103" s="4"/>
      <c r="E103" s="4"/>
      <c r="F103" s="4"/>
      <c r="G103" s="4"/>
      <c r="H103" s="4"/>
      <c r="I103" s="4"/>
      <c r="O103" t="s">
        <v>32</v>
      </c>
      <c r="P103">
        <v>0</v>
      </c>
      <c r="Q103"/>
      <c r="S103" t="s">
        <v>31</v>
      </c>
      <c r="T103">
        <v>4</v>
      </c>
      <c r="U103"/>
    </row>
    <row r="104" spans="1:21" x14ac:dyDescent="0.3">
      <c r="A104" s="2"/>
      <c r="C104" s="4"/>
      <c r="D104" s="4"/>
      <c r="E104" s="4"/>
      <c r="F104" s="4"/>
      <c r="G104" s="4"/>
      <c r="H104" s="4"/>
      <c r="I104" s="4"/>
      <c r="O104" s="11" t="s">
        <v>33</v>
      </c>
      <c r="P104" s="11">
        <v>0</v>
      </c>
      <c r="Q104" s="11"/>
      <c r="S104" t="s">
        <v>37</v>
      </c>
      <c r="T104">
        <v>-90.167957161082668</v>
      </c>
      <c r="U104"/>
    </row>
    <row r="105" spans="1:21" ht="17.25" thickBot="1" x14ac:dyDescent="0.35">
      <c r="A105" s="2"/>
      <c r="C105" s="4"/>
      <c r="D105" s="4"/>
      <c r="E105" s="4"/>
      <c r="F105" s="4"/>
      <c r="G105" s="4"/>
      <c r="H105" s="4"/>
      <c r="I105" s="4"/>
      <c r="O105" s="8" t="s">
        <v>34</v>
      </c>
      <c r="P105" s="8">
        <v>0.15653781167539593</v>
      </c>
      <c r="Q105" s="8"/>
      <c r="S105" t="s">
        <v>38</v>
      </c>
      <c r="T105">
        <v>4.5347808424275682E-8</v>
      </c>
      <c r="U105"/>
    </row>
    <row r="106" spans="1:21" x14ac:dyDescent="0.3">
      <c r="A106" s="2"/>
      <c r="C106" s="4"/>
      <c r="D106" s="4"/>
      <c r="E106" s="4"/>
      <c r="F106" s="4"/>
      <c r="G106" s="4"/>
      <c r="H106" s="4"/>
      <c r="I106" s="4"/>
      <c r="S106" t="s">
        <v>39</v>
      </c>
      <c r="T106">
        <v>2.1318467863266499</v>
      </c>
      <c r="U106"/>
    </row>
    <row r="107" spans="1:21" x14ac:dyDescent="0.3">
      <c r="A107" s="2"/>
      <c r="C107" s="4"/>
      <c r="D107" s="4"/>
      <c r="E107" s="4"/>
      <c r="F107" s="4"/>
      <c r="G107" s="4"/>
      <c r="H107" s="4"/>
      <c r="I107" s="4"/>
      <c r="S107" s="11" t="s">
        <v>40</v>
      </c>
      <c r="T107" s="11">
        <v>9.0695616848551363E-8</v>
      </c>
      <c r="U107" s="11"/>
    </row>
    <row r="108" spans="1:21" ht="17.25" thickBot="1" x14ac:dyDescent="0.35">
      <c r="A108" s="2"/>
      <c r="C108" s="4"/>
      <c r="D108" s="4"/>
      <c r="E108" s="4"/>
      <c r="F108" s="4"/>
      <c r="G108" s="4"/>
      <c r="H108" s="4"/>
      <c r="I108" s="4"/>
      <c r="S108" s="8" t="s">
        <v>41</v>
      </c>
      <c r="T108" s="8">
        <v>2.7764451051977934</v>
      </c>
      <c r="U108" s="8"/>
    </row>
    <row r="109" spans="1:21" x14ac:dyDescent="0.3">
      <c r="A109" s="28" t="s">
        <v>21</v>
      </c>
      <c r="B109" s="28"/>
    </row>
    <row r="110" spans="1:21" ht="17.25" thickBot="1" x14ac:dyDescent="0.35">
      <c r="A110" s="26" t="s">
        <v>44</v>
      </c>
      <c r="B110" s="26"/>
      <c r="K110" s="27" t="s">
        <v>46</v>
      </c>
      <c r="L110" s="27"/>
      <c r="M110" s="27"/>
    </row>
    <row r="111" spans="1:21" ht="17.25" thickBot="1" x14ac:dyDescent="0.35">
      <c r="A111" s="29" t="s">
        <v>14</v>
      </c>
      <c r="B111" s="29" t="s">
        <v>0</v>
      </c>
      <c r="C111" s="29" t="s">
        <v>1</v>
      </c>
      <c r="D111" s="29"/>
      <c r="E111" s="29"/>
      <c r="F111" s="29"/>
      <c r="G111" s="29"/>
      <c r="H111" s="29" t="s">
        <v>9</v>
      </c>
      <c r="I111" s="29" t="s">
        <v>10</v>
      </c>
      <c r="K111" s="20" t="s">
        <v>22</v>
      </c>
      <c r="L111" s="20" t="s">
        <v>23</v>
      </c>
      <c r="M111" s="20" t="s">
        <v>24</v>
      </c>
      <c r="O111" s="26" t="s">
        <v>25</v>
      </c>
      <c r="P111" s="26"/>
      <c r="Q111" s="26"/>
      <c r="S111" s="26" t="s">
        <v>35</v>
      </c>
      <c r="T111" s="26"/>
      <c r="U111" s="26"/>
    </row>
    <row r="112" spans="1:21" ht="17.25" thickBot="1" x14ac:dyDescent="0.35">
      <c r="A112" s="36"/>
      <c r="B112" s="36"/>
      <c r="C112" s="16" t="s">
        <v>2</v>
      </c>
      <c r="D112" s="16" t="s">
        <v>3</v>
      </c>
      <c r="E112" s="16" t="s">
        <v>4</v>
      </c>
      <c r="F112" s="16" t="s">
        <v>5</v>
      </c>
      <c r="G112" s="16" t="s">
        <v>6</v>
      </c>
      <c r="H112" s="36"/>
      <c r="I112" s="36"/>
      <c r="K112" s="24">
        <f>T122</f>
        <v>9.0695616848551363E-8</v>
      </c>
      <c r="L112" s="24" t="s">
        <v>42</v>
      </c>
      <c r="M112" s="24" t="s">
        <v>43</v>
      </c>
      <c r="O112"/>
      <c r="P112"/>
      <c r="Q112"/>
      <c r="S112"/>
      <c r="T112"/>
      <c r="U112"/>
    </row>
    <row r="113" spans="1:21" outlineLevel="1" x14ac:dyDescent="0.3">
      <c r="A113" s="35" t="s">
        <v>11</v>
      </c>
      <c r="B113" s="18" t="s">
        <v>7</v>
      </c>
      <c r="C113" s="22">
        <v>118.24</v>
      </c>
      <c r="D113" s="22">
        <v>121.88</v>
      </c>
      <c r="E113" s="22">
        <v>125.27</v>
      </c>
      <c r="F113" s="22">
        <v>115.46</v>
      </c>
      <c r="G113" s="22">
        <v>112.83</v>
      </c>
      <c r="H113" s="22">
        <f>AVERAGE(C113:G113)</f>
        <v>118.73599999999999</v>
      </c>
      <c r="I113" s="22">
        <f>STDEV(C113:G113)</f>
        <v>4.96076909359829</v>
      </c>
      <c r="O113" s="10"/>
      <c r="P113" s="10" t="s">
        <v>26</v>
      </c>
      <c r="Q113" s="10" t="s">
        <v>27</v>
      </c>
      <c r="S113" s="10"/>
      <c r="T113" s="10" t="s">
        <v>26</v>
      </c>
      <c r="U113" s="10" t="s">
        <v>27</v>
      </c>
    </row>
    <row r="114" spans="1:21" outlineLevel="1" x14ac:dyDescent="0.3">
      <c r="A114" s="34"/>
      <c r="B114" s="12" t="s">
        <v>8</v>
      </c>
      <c r="C114" s="23">
        <v>800.71</v>
      </c>
      <c r="D114" s="23">
        <v>805.77</v>
      </c>
      <c r="E114" s="23">
        <v>796.64</v>
      </c>
      <c r="F114" s="23">
        <v>791.25</v>
      </c>
      <c r="G114" s="23">
        <v>803.67</v>
      </c>
      <c r="H114" s="23">
        <f t="shared" ref="H114:H116" si="14">AVERAGE(C114:G114)</f>
        <v>799.60799999999995</v>
      </c>
      <c r="I114" s="23">
        <f t="shared" ref="I114:I116" si="15">STDEV(C114:G114)</f>
        <v>5.7954654687954008</v>
      </c>
      <c r="O114" t="s">
        <v>28</v>
      </c>
      <c r="P114">
        <v>1</v>
      </c>
      <c r="Q114">
        <v>6.7436651240502616</v>
      </c>
      <c r="S114" t="s">
        <v>28</v>
      </c>
      <c r="T114">
        <v>1</v>
      </c>
      <c r="U114">
        <v>2.5945577569147669</v>
      </c>
    </row>
    <row r="115" spans="1:21" outlineLevel="1" x14ac:dyDescent="0.3">
      <c r="A115" s="32" t="s">
        <v>12</v>
      </c>
      <c r="B115" s="1" t="s">
        <v>7</v>
      </c>
      <c r="C115" s="4">
        <f>C113/$C$113</f>
        <v>1</v>
      </c>
      <c r="D115" s="4">
        <f>D113/$D$113</f>
        <v>1</v>
      </c>
      <c r="E115" s="4">
        <f>E113/$E$113</f>
        <v>1</v>
      </c>
      <c r="F115" s="4">
        <f>F113/$F$113</f>
        <v>1</v>
      </c>
      <c r="G115" s="4">
        <f>G113/$G$113</f>
        <v>1</v>
      </c>
      <c r="H115" s="4">
        <f t="shared" si="14"/>
        <v>1</v>
      </c>
      <c r="I115" s="4">
        <f t="shared" si="15"/>
        <v>0</v>
      </c>
      <c r="O115" t="s">
        <v>29</v>
      </c>
      <c r="P115">
        <v>0</v>
      </c>
      <c r="Q115">
        <v>8.0438930919825333E-2</v>
      </c>
      <c r="S115" t="s">
        <v>29</v>
      </c>
      <c r="T115">
        <v>0</v>
      </c>
      <c r="U115">
        <v>1.5636734152454233E-3</v>
      </c>
    </row>
    <row r="116" spans="1:21" ht="17.25" thickBot="1" x14ac:dyDescent="0.35">
      <c r="A116" s="33"/>
      <c r="B116" s="14" t="s">
        <v>8</v>
      </c>
      <c r="C116" s="21">
        <f>C114/$C$113</f>
        <v>6.7719046008119088</v>
      </c>
      <c r="D116" s="21">
        <f>D114/$D$113</f>
        <v>6.6111749261568757</v>
      </c>
      <c r="E116" s="21">
        <f>E114/$E$113</f>
        <v>6.3593837311407357</v>
      </c>
      <c r="F116" s="21">
        <f>F114/$F$113</f>
        <v>6.8530226918413311</v>
      </c>
      <c r="G116" s="21">
        <f>G114/$G$113</f>
        <v>7.1228396703004515</v>
      </c>
      <c r="H116" s="21">
        <f t="shared" si="14"/>
        <v>6.7436651240502616</v>
      </c>
      <c r="I116" s="21">
        <f t="shared" si="15"/>
        <v>0.28361757865094561</v>
      </c>
      <c r="O116" s="9" t="s">
        <v>30</v>
      </c>
      <c r="P116" s="9">
        <v>5</v>
      </c>
      <c r="Q116" s="9">
        <v>5</v>
      </c>
      <c r="S116" s="9" t="s">
        <v>30</v>
      </c>
      <c r="T116" s="9">
        <v>5</v>
      </c>
      <c r="U116" s="9">
        <v>5</v>
      </c>
    </row>
    <row r="117" spans="1:21" x14ac:dyDescent="0.3">
      <c r="O117" t="s">
        <v>31</v>
      </c>
      <c r="P117">
        <v>4</v>
      </c>
      <c r="Q117">
        <v>4</v>
      </c>
      <c r="S117" t="s">
        <v>36</v>
      </c>
      <c r="T117">
        <v>0</v>
      </c>
      <c r="U117"/>
    </row>
    <row r="118" spans="1:21" x14ac:dyDescent="0.3">
      <c r="O118" t="s">
        <v>32</v>
      </c>
      <c r="P118">
        <v>0</v>
      </c>
      <c r="Q118"/>
      <c r="S118" t="s">
        <v>31</v>
      </c>
      <c r="T118">
        <v>4</v>
      </c>
      <c r="U118"/>
    </row>
    <row r="119" spans="1:21" x14ac:dyDescent="0.3">
      <c r="O119" s="11" t="s">
        <v>33</v>
      </c>
      <c r="P119" s="11">
        <v>0</v>
      </c>
      <c r="Q119" s="11"/>
      <c r="S119" t="s">
        <v>37</v>
      </c>
      <c r="T119">
        <v>-90.167957161082668</v>
      </c>
      <c r="U119"/>
    </row>
    <row r="120" spans="1:21" ht="17.25" thickBot="1" x14ac:dyDescent="0.35">
      <c r="O120" s="8" t="s">
        <v>34</v>
      </c>
      <c r="P120" s="8">
        <v>0.15653781167539593</v>
      </c>
      <c r="Q120" s="8"/>
      <c r="S120" t="s">
        <v>38</v>
      </c>
      <c r="T120">
        <v>4.5347808424275682E-8</v>
      </c>
      <c r="U120"/>
    </row>
    <row r="121" spans="1:21" x14ac:dyDescent="0.3">
      <c r="S121" t="s">
        <v>39</v>
      </c>
      <c r="T121">
        <v>2.1318467863266499</v>
      </c>
      <c r="U121"/>
    </row>
    <row r="122" spans="1:21" x14ac:dyDescent="0.3">
      <c r="S122" s="11" t="s">
        <v>40</v>
      </c>
      <c r="T122" s="11">
        <v>9.0695616848551363E-8</v>
      </c>
      <c r="U122" s="11"/>
    </row>
    <row r="123" spans="1:21" ht="17.25" thickBot="1" x14ac:dyDescent="0.35">
      <c r="S123" s="8" t="s">
        <v>41</v>
      </c>
      <c r="T123" s="8">
        <v>2.7764451051977934</v>
      </c>
      <c r="U123" s="8"/>
    </row>
  </sheetData>
  <mergeCells count="96">
    <mergeCell ref="C111:G111"/>
    <mergeCell ref="H111:H112"/>
    <mergeCell ref="I111:I112"/>
    <mergeCell ref="A113:A114"/>
    <mergeCell ref="A100:A101"/>
    <mergeCell ref="A96:A97"/>
    <mergeCell ref="B96:B97"/>
    <mergeCell ref="A115:A116"/>
    <mergeCell ref="A111:A112"/>
    <mergeCell ref="B111:B112"/>
    <mergeCell ref="A110:B110"/>
    <mergeCell ref="I81:I82"/>
    <mergeCell ref="A83:A84"/>
    <mergeCell ref="H96:H97"/>
    <mergeCell ref="I96:I97"/>
    <mergeCell ref="A98:A99"/>
    <mergeCell ref="A95:B95"/>
    <mergeCell ref="C96:G96"/>
    <mergeCell ref="A65:B65"/>
    <mergeCell ref="C66:G66"/>
    <mergeCell ref="A80:B80"/>
    <mergeCell ref="C81:G81"/>
    <mergeCell ref="H81:H82"/>
    <mergeCell ref="A55:A56"/>
    <mergeCell ref="A51:A52"/>
    <mergeCell ref="B51:B52"/>
    <mergeCell ref="A34:B34"/>
    <mergeCell ref="C35:G35"/>
    <mergeCell ref="A50:B50"/>
    <mergeCell ref="C51:G51"/>
    <mergeCell ref="A53:A54"/>
    <mergeCell ref="A1:B1"/>
    <mergeCell ref="A17:B17"/>
    <mergeCell ref="O3:Q3"/>
    <mergeCell ref="S3:U3"/>
    <mergeCell ref="K2:M2"/>
    <mergeCell ref="C3:G3"/>
    <mergeCell ref="I3:I4"/>
    <mergeCell ref="H3:H4"/>
    <mergeCell ref="A2:B2"/>
    <mergeCell ref="A3:A4"/>
    <mergeCell ref="B3:B4"/>
    <mergeCell ref="A5:A6"/>
    <mergeCell ref="A7:A8"/>
    <mergeCell ref="K18:M18"/>
    <mergeCell ref="O19:Q19"/>
    <mergeCell ref="S19:U19"/>
    <mergeCell ref="A33:B33"/>
    <mergeCell ref="K34:M34"/>
    <mergeCell ref="A23:A24"/>
    <mergeCell ref="A19:A20"/>
    <mergeCell ref="B19:B20"/>
    <mergeCell ref="A18:B18"/>
    <mergeCell ref="C19:G19"/>
    <mergeCell ref="H19:H20"/>
    <mergeCell ref="I19:I20"/>
    <mergeCell ref="A21:A22"/>
    <mergeCell ref="S35:U35"/>
    <mergeCell ref="O35:Q35"/>
    <mergeCell ref="A49:B49"/>
    <mergeCell ref="K50:M50"/>
    <mergeCell ref="O51:Q51"/>
    <mergeCell ref="S51:U51"/>
    <mergeCell ref="H35:H36"/>
    <mergeCell ref="I35:I36"/>
    <mergeCell ref="A37:A38"/>
    <mergeCell ref="A39:A40"/>
    <mergeCell ref="A35:A36"/>
    <mergeCell ref="B35:B36"/>
    <mergeCell ref="H51:H52"/>
    <mergeCell ref="I51:I52"/>
    <mergeCell ref="A64:B64"/>
    <mergeCell ref="A79:B79"/>
    <mergeCell ref="A94:B94"/>
    <mergeCell ref="A109:B109"/>
    <mergeCell ref="K65:M65"/>
    <mergeCell ref="K80:M80"/>
    <mergeCell ref="K95:M95"/>
    <mergeCell ref="H66:H67"/>
    <mergeCell ref="I66:I67"/>
    <mergeCell ref="A68:A69"/>
    <mergeCell ref="A70:A71"/>
    <mergeCell ref="A66:A67"/>
    <mergeCell ref="B66:B67"/>
    <mergeCell ref="A85:A86"/>
    <mergeCell ref="A81:A82"/>
    <mergeCell ref="B81:B82"/>
    <mergeCell ref="O111:Q111"/>
    <mergeCell ref="S111:U111"/>
    <mergeCell ref="K110:M110"/>
    <mergeCell ref="O66:Q66"/>
    <mergeCell ref="S66:U66"/>
    <mergeCell ref="S81:U81"/>
    <mergeCell ref="O81:Q81"/>
    <mergeCell ref="S96:U96"/>
    <mergeCell ref="O96:Q9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Hyunjun Ahn</dc:creator>
  <cp:lastModifiedBy>Ahn Hyunjun</cp:lastModifiedBy>
  <dcterms:created xsi:type="dcterms:W3CDTF">2024-05-13T06:27:23Z</dcterms:created>
  <dcterms:modified xsi:type="dcterms:W3CDTF">2024-05-14T08:52:06Z</dcterms:modified>
</cp:coreProperties>
</file>